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K:\Communications\Project Support - Deb and Anne\LCC publishing 2022\"/>
    </mc:Choice>
  </mc:AlternateContent>
  <xr:revisionPtr revIDLastSave="0" documentId="8_{8EDEDA41-DFE6-4154-91B2-23AF23D149F8}" xr6:coauthVersionLast="47" xr6:coauthVersionMax="47" xr10:uidLastSave="{00000000-0000-0000-0000-000000000000}"/>
  <bookViews>
    <workbookView xWindow="28680" yWindow="-120" windowWidth="29040" windowHeight="15840" tabRatio="852" activeTab="8" xr2:uid="{00000000-000D-0000-FFFF-FFFF00000000}"/>
  </bookViews>
  <sheets>
    <sheet name="Please Read First" sheetId="1" r:id="rId1"/>
    <sheet name="ISB Weightings Early Years " sheetId="14" state="hidden" r:id="rId2"/>
    <sheet name="3&amp;4 YO Indicative hrs" sheetId="5" state="hidden" r:id="rId3"/>
    <sheet name="2YO Indicative hrs" sheetId="6" state="hidden" r:id="rId4"/>
    <sheet name="Data" sheetId="7" state="hidden" r:id="rId5"/>
    <sheet name="Sheet1" sheetId="9" state="hidden" r:id="rId6"/>
    <sheet name="Nursery Schools Budget Share" sheetId="3" r:id="rId7"/>
    <sheet name="ISB Weightings Early Years" sheetId="26" r:id="rId8"/>
    <sheet name="Deprivation" sheetId="12" r:id="rId9"/>
    <sheet name="Early Years " sheetId="13" r:id="rId10"/>
    <sheet name="Sheet2" sheetId="15" state="hidden" r:id="rId11"/>
  </sheets>
  <externalReferences>
    <externalReference r:id="rId12"/>
    <externalReference r:id="rId13"/>
    <externalReference r:id="rId14"/>
    <externalReference r:id="rId15"/>
    <externalReference r:id="rId16"/>
  </externalReferences>
  <definedNames>
    <definedName name="_xlnm._FilterDatabase" localSheetId="3" hidden="1">'2YO Indicative hrs'!$A$2:$G$7</definedName>
    <definedName name="_xlnm._FilterDatabase" localSheetId="2" hidden="1">'3&amp;4 YO Indicative hrs'!$A$2:$K$7</definedName>
    <definedName name="Adjustments_To_1516_SBS" localSheetId="3">#REF!</definedName>
    <definedName name="Adjustments_To_1516_SBS">#REF!</definedName>
    <definedName name="Adjustments_To_PY_SBS" localSheetId="3">#REF!</definedName>
    <definedName name="Adjustments_To_PY_SBS">#REF!</definedName>
    <definedName name="agg">[1]Agg!$1:$1048576</definedName>
    <definedName name="All_distance_threshold" localSheetId="3">#REF!</definedName>
    <definedName name="All_distance_threshold">#REF!</definedName>
    <definedName name="All_PupilNo_threshold" localSheetId="3">#REF!</definedName>
    <definedName name="All_PupilNo_threshold">#REF!</definedName>
    <definedName name="AWPU_KS3_Rate" localSheetId="3">#REF!</definedName>
    <definedName name="AWPU_KS3_Rate">#REF!</definedName>
    <definedName name="AWPU_KS4_Rate" localSheetId="3">#REF!</definedName>
    <definedName name="AWPU_KS4_Rate">#REF!</definedName>
    <definedName name="AWPU_Pri_Rate" localSheetId="3">#REF!</definedName>
    <definedName name="AWPU_Pri_Rate">#REF!</definedName>
    <definedName name="AWPU_Primary_DD_rate" localSheetId="3">#REF!</definedName>
    <definedName name="AWPU_Primary_DD_rate">#REF!</definedName>
    <definedName name="AWPU_Sec_DD_rate" localSheetId="3">#REF!</definedName>
    <definedName name="AWPU_Sec_DD_rate">#REF!</definedName>
    <definedName name="Baselines_201516" localSheetId="3">#REF!</definedName>
    <definedName name="Baselines_201516">#REF!</definedName>
    <definedName name="Capping_Scaling_YesNo" localSheetId="3">#REF!</definedName>
    <definedName name="Capping_Scaling_YesNo">#REF!</definedName>
    <definedName name="Ceiling" localSheetId="3">#REF!</definedName>
    <definedName name="Ceiling">#REF!</definedName>
    <definedName name="EAL_Pri" localSheetId="3">#REF!</definedName>
    <definedName name="EAL_Pri">#REF!</definedName>
    <definedName name="EAL_Pri_DD_rate" localSheetId="3">#REF!</definedName>
    <definedName name="EAL_Pri_DD_rate">#REF!</definedName>
    <definedName name="EAL_Pri_Option" localSheetId="3">#REF!</definedName>
    <definedName name="EAL_Pri_Option">#REF!</definedName>
    <definedName name="EAL_Sec" localSheetId="3">#REF!</definedName>
    <definedName name="EAL_Sec">#REF!</definedName>
    <definedName name="EAL_Sec_DD_rate" localSheetId="3">#REF!</definedName>
    <definedName name="EAL_Sec_DD_rate">#REF!</definedName>
    <definedName name="EAL_Sec_Option" localSheetId="3">#REF!</definedName>
    <definedName name="EAL_Sec_Option">#REF!</definedName>
    <definedName name="Email">[2]Email!$1:$1048576</definedName>
    <definedName name="Exc_Cir1_Total" localSheetId="3">#REF!</definedName>
    <definedName name="Exc_Cir1_Total">#REF!</definedName>
    <definedName name="Exc_Cir2_Total" localSheetId="3">#REF!</definedName>
    <definedName name="Exc_Cir2_Total">#REF!</definedName>
    <definedName name="Exc_Cir3_Total" localSheetId="3">#REF!</definedName>
    <definedName name="Exc_Cir3_Total">#REF!</definedName>
    <definedName name="Exc_Cir4_Total" localSheetId="3">#REF!</definedName>
    <definedName name="Exc_Cir4_Total">#REF!</definedName>
    <definedName name="Exc_Cir5_Total" localSheetId="3">#REF!</definedName>
    <definedName name="Exc_Cir5_Total">#REF!</definedName>
    <definedName name="Exc_Cir6_Total" localSheetId="3">#REF!</definedName>
    <definedName name="Exc_Cir6_Total">#REF!</definedName>
    <definedName name="EYE">'[3]Census Funded Hours'!$1:$1048576</definedName>
    <definedName name="Fringe_Total" localSheetId="3">#REF!</definedName>
    <definedName name="Fringe_Total">#REF!</definedName>
    <definedName name="FSM_Pri_DD_rate" localSheetId="3">#REF!</definedName>
    <definedName name="FSM_Pri_DD_rate">#REF!</definedName>
    <definedName name="FSM_Pri_Option" localSheetId="3">#REF!</definedName>
    <definedName name="FSM_Pri_Option">#REF!</definedName>
    <definedName name="FSM_Pri_Rate" localSheetId="3">#REF!</definedName>
    <definedName name="FSM_Pri_Rate">#REF!</definedName>
    <definedName name="FSM_Sec_DD_rate" localSheetId="3">#REF!</definedName>
    <definedName name="FSM_Sec_DD_rate">#REF!</definedName>
    <definedName name="FSM_Sec_Option" localSheetId="3">#REF!</definedName>
    <definedName name="FSM_Sec_Option">#REF!</definedName>
    <definedName name="FSM_Sec_Rate" localSheetId="3">#REF!</definedName>
    <definedName name="FSM_Sec_Rate">#REF!</definedName>
    <definedName name="IDACI_B1_Pri" localSheetId="3">#REF!</definedName>
    <definedName name="IDACI_B1_Pri">#REF!</definedName>
    <definedName name="IDACI_B1_Pri_DD_rate" localSheetId="3">#REF!</definedName>
    <definedName name="IDACI_B1_Pri_DD_rate">#REF!</definedName>
    <definedName name="IDACI_B1_Sec" localSheetId="3">#REF!</definedName>
    <definedName name="IDACI_B1_Sec">#REF!</definedName>
    <definedName name="IDACI_B1_Sec_DD_rate" localSheetId="3">#REF!</definedName>
    <definedName name="IDACI_B1_Sec_DD_rate">#REF!</definedName>
    <definedName name="IDACI_B2_Pri" localSheetId="3">#REF!</definedName>
    <definedName name="IDACI_B2_Pri">#REF!</definedName>
    <definedName name="IDACI_B2_Pri_DD_rate" localSheetId="3">#REF!</definedName>
    <definedName name="IDACI_B2_Pri_DD_rate">#REF!</definedName>
    <definedName name="IDACI_B2_Sec" localSheetId="3">#REF!</definedName>
    <definedName name="IDACI_B2_Sec">#REF!</definedName>
    <definedName name="IDACI_B2_Sec_DD_rate" localSheetId="3">#REF!</definedName>
    <definedName name="IDACI_B2_Sec_DD_rate">#REF!</definedName>
    <definedName name="IDACI_B3_Pri" localSheetId="3">#REF!</definedName>
    <definedName name="IDACI_B3_Pri">#REF!</definedName>
    <definedName name="IDACI_B3_Pri_DD_rate" localSheetId="3">#REF!</definedName>
    <definedName name="IDACI_B3_Pri_DD_rate">#REF!</definedName>
    <definedName name="IDACI_B3_Sec" localSheetId="3">#REF!</definedName>
    <definedName name="IDACI_B3_Sec">#REF!</definedName>
    <definedName name="IDACI_B3_Sec_DD_rate" localSheetId="3">#REF!</definedName>
    <definedName name="IDACI_B3_Sec_DD_rate">#REF!</definedName>
    <definedName name="IDACI_B4_Pri" localSheetId="3">#REF!</definedName>
    <definedName name="IDACI_B4_Pri">#REF!</definedName>
    <definedName name="IDACI_B4_Pri_DD_rate" localSheetId="3">#REF!</definedName>
    <definedName name="IDACI_B4_Pri_DD_rate">#REF!</definedName>
    <definedName name="IDACI_B4_Sec" localSheetId="3">#REF!</definedName>
    <definedName name="IDACI_B4_Sec">#REF!</definedName>
    <definedName name="IDACI_B4_Sec_DD_rate" localSheetId="3">#REF!</definedName>
    <definedName name="IDACI_B4_Sec_DD_rate">#REF!</definedName>
    <definedName name="IDACI_B5_Pri" localSheetId="3">#REF!</definedName>
    <definedName name="IDACI_B5_Pri">#REF!</definedName>
    <definedName name="IDACI_B5_Pri_DD_rate" localSheetId="3">#REF!</definedName>
    <definedName name="IDACI_B5_Pri_DD_rate">#REF!</definedName>
    <definedName name="IDACI_B5_Sec" localSheetId="3">#REF!</definedName>
    <definedName name="IDACI_B5_Sec">#REF!</definedName>
    <definedName name="IDACI_B5_Sec_DD_rate" localSheetId="3">#REF!</definedName>
    <definedName name="IDACI_B5_Sec_DD_rate">#REF!</definedName>
    <definedName name="IDACI_B6_Pri" localSheetId="3">#REF!</definedName>
    <definedName name="IDACI_B6_Pri">#REF!</definedName>
    <definedName name="IDACI_B6_Pri_DD_rate" localSheetId="3">#REF!</definedName>
    <definedName name="IDACI_B6_Pri_DD_rate">#REF!</definedName>
    <definedName name="IDACI_B6_Sec" localSheetId="3">#REF!</definedName>
    <definedName name="IDACI_B6_Sec">#REF!</definedName>
    <definedName name="IDACI_B6_Sec_DD_rate" localSheetId="3">#REF!</definedName>
    <definedName name="IDACI_B6_Sec_DD_rate">#REF!</definedName>
    <definedName name="LAC_Pri_DD_rate" localSheetId="3">#REF!</definedName>
    <definedName name="LAC_Pri_DD_rate">#REF!</definedName>
    <definedName name="LAC_Rate" localSheetId="3">#REF!</definedName>
    <definedName name="LAC_Rate">#REF!</definedName>
    <definedName name="LAC_Sec_DD_rate" localSheetId="3">#REF!</definedName>
    <definedName name="LAC_Sec_DD_rate">#REF!</definedName>
    <definedName name="LCHI_Pri" localSheetId="3">#REF!</definedName>
    <definedName name="LCHI_Pri">#REF!</definedName>
    <definedName name="LCHI_Pri_DD_rate" localSheetId="3">#REF!</definedName>
    <definedName name="LCHI_Pri_DD_rate">#REF!</definedName>
    <definedName name="LCHI_Pri_Option" localSheetId="3">#REF!</definedName>
    <definedName name="LCHI_Pri_Option">#REF!</definedName>
    <definedName name="LCHI_Sec" localSheetId="3">#REF!</definedName>
    <definedName name="LCHI_Sec">#REF!</definedName>
    <definedName name="LCHI_Sec_DD_rate" localSheetId="3">#REF!</definedName>
    <definedName name="LCHI_Sec_DD_rate">#REF!</definedName>
    <definedName name="Lump_sum_Pri_DD_rate" localSheetId="3">#REF!</definedName>
    <definedName name="Lump_sum_Pri_DD_rate">#REF!</definedName>
    <definedName name="Lump_sum_Sec_DD_rate" localSheetId="3">#REF!</definedName>
    <definedName name="Lump_sum_Sec_DD_rate">#REF!</definedName>
    <definedName name="Lump_Sum_total" localSheetId="3">#REF!</definedName>
    <definedName name="Lump_Sum_total">#REF!</definedName>
    <definedName name="MFG_Total" localSheetId="3">#REF!</definedName>
    <definedName name="MFG_Total">#REF!</definedName>
    <definedName name="Mid_distance_threshold" localSheetId="3">#REF!</definedName>
    <definedName name="Mid_distance_threshold">#REF!</definedName>
    <definedName name="Mid_PupilNo_threshold" localSheetId="3">#REF!</definedName>
    <definedName name="Mid_PupilNo_threshold">#REF!</definedName>
    <definedName name="Mobility_Pri" localSheetId="3">#REF!</definedName>
    <definedName name="Mobility_Pri">#REF!</definedName>
    <definedName name="Mobility_Pri_DD_Rate" localSheetId="3">#REF!</definedName>
    <definedName name="Mobility_Pri_DD_Rate">#REF!</definedName>
    <definedName name="Mobility_Sec" localSheetId="3">#REF!</definedName>
    <definedName name="Mobility_Sec">#REF!</definedName>
    <definedName name="Mobility_Sec_DD_Rate" localSheetId="3">#REF!</definedName>
    <definedName name="Mobility_Sec_DD_Rate">#REF!</definedName>
    <definedName name="Name" localSheetId="3">#REF!</definedName>
    <definedName name="Name">#REF!</definedName>
    <definedName name="New_School_opening_prior_to_1_April_2016" localSheetId="3">#REF!</definedName>
    <definedName name="New_School_opening_prior_to_1_April_2016">#REF!</definedName>
    <definedName name="New_School_opening_prior_to_1_April_2017" localSheetId="3">#REF!</definedName>
    <definedName name="New_School_opening_prior_to_1_April_2017">#REF!</definedName>
    <definedName name="Notional_SEN_AWPU_KS3" localSheetId="3">#REF!</definedName>
    <definedName name="Notional_SEN_AWPU_KS3">#REF!</definedName>
    <definedName name="Notional_SEN_AWPU_KS4" localSheetId="3">#REF!</definedName>
    <definedName name="Notional_SEN_AWPU_KS4">#REF!</definedName>
    <definedName name="Notional_SEN_AWPU_Pri" localSheetId="3">#REF!</definedName>
    <definedName name="Notional_SEN_AWPU_Pri">#REF!</definedName>
    <definedName name="Notional_SEN_EAL_Pri" localSheetId="3">#REF!</definedName>
    <definedName name="Notional_SEN_EAL_Pri">#REF!</definedName>
    <definedName name="Notional_SEN_EAL_Sec" localSheetId="3">#REF!</definedName>
    <definedName name="Notional_SEN_EAL_Sec">#REF!</definedName>
    <definedName name="Notional_SEN_ExCir1_Pri" localSheetId="3">#REF!</definedName>
    <definedName name="Notional_SEN_ExCir1_Pri">#REF!</definedName>
    <definedName name="Notional_SEN_ExCir1_Sec" localSheetId="3">#REF!</definedName>
    <definedName name="Notional_SEN_ExCir1_Sec">#REF!</definedName>
    <definedName name="Notional_SEN_ExCir2" localSheetId="3">#REF!</definedName>
    <definedName name="Notional_SEN_ExCir2">#REF!</definedName>
    <definedName name="Notional_SEN_ExCir3" localSheetId="3">#REF!</definedName>
    <definedName name="Notional_SEN_ExCir3">#REF!</definedName>
    <definedName name="Notional_SEN_ExCir4" localSheetId="3">#REF!</definedName>
    <definedName name="Notional_SEN_ExCir4">#REF!</definedName>
    <definedName name="Notional_SEN_ExCir5" localSheetId="3">#REF!</definedName>
    <definedName name="Notional_SEN_ExCir5">#REF!</definedName>
    <definedName name="Notional_SEN_ExCir6" localSheetId="3">#REF!</definedName>
    <definedName name="Notional_SEN_ExCir6">#REF!</definedName>
    <definedName name="Notional_SEN_FSM_Pri" localSheetId="3">#REF!</definedName>
    <definedName name="Notional_SEN_FSM_Pri">#REF!</definedName>
    <definedName name="Notional_SEN_FSM_Sec" localSheetId="3">#REF!</definedName>
    <definedName name="Notional_SEN_FSM_Sec">#REF!</definedName>
    <definedName name="Notional_SEN_IDACI_B1_Pri" localSheetId="3">#REF!</definedName>
    <definedName name="Notional_SEN_IDACI_B1_Pri">#REF!</definedName>
    <definedName name="Notional_SEN_IDACI_B1_Sec" localSheetId="3">#REF!</definedName>
    <definedName name="Notional_SEN_IDACI_B1_Sec">#REF!</definedName>
    <definedName name="Notional_SEN_IDACI_B2_Pri" localSheetId="3">#REF!</definedName>
    <definedName name="Notional_SEN_IDACI_B2_Pri">#REF!</definedName>
    <definedName name="Notional_SEN_IDACI_B2_Sec" localSheetId="3">#REF!</definedName>
    <definedName name="Notional_SEN_IDACI_B2_Sec">#REF!</definedName>
    <definedName name="Notional_SEN_IDACI_B3_Pri" localSheetId="3">#REF!</definedName>
    <definedName name="Notional_SEN_IDACI_B3_Pri">#REF!</definedName>
    <definedName name="Notional_SEN_IDACI_B3_Sec" localSheetId="3">#REF!</definedName>
    <definedName name="Notional_SEN_IDACI_B3_Sec">#REF!</definedName>
    <definedName name="Notional_SEN_IDACI_B4_Pri" localSheetId="3">#REF!</definedName>
    <definedName name="Notional_SEN_IDACI_B4_Pri">#REF!</definedName>
    <definedName name="Notional_SEN_IDACI_B4_Sec" localSheetId="3">#REF!</definedName>
    <definedName name="Notional_SEN_IDACI_B4_Sec">#REF!</definedName>
    <definedName name="Notional_SEN_IDACI_B5_Pri" localSheetId="3">#REF!</definedName>
    <definedName name="Notional_SEN_IDACI_B5_Pri">#REF!</definedName>
    <definedName name="Notional_SEN_IDACI_B5_Sec" localSheetId="3">#REF!</definedName>
    <definedName name="Notional_SEN_IDACI_B5_Sec">#REF!</definedName>
    <definedName name="Notional_SEN_IDACI_B6_Pri" localSheetId="3">#REF!</definedName>
    <definedName name="Notional_SEN_IDACI_B6_Pri">#REF!</definedName>
    <definedName name="Notional_SEN_IDACI_B6_Sec" localSheetId="3">#REF!</definedName>
    <definedName name="Notional_SEN_IDACI_B6_Sec">#REF!</definedName>
    <definedName name="Notional_SEN_LAC" localSheetId="3">#REF!</definedName>
    <definedName name="Notional_SEN_LAC">#REF!</definedName>
    <definedName name="Notional_SEN_LCHI_Pri" localSheetId="3">#REF!</definedName>
    <definedName name="Notional_SEN_LCHI_Pri">#REF!</definedName>
    <definedName name="Notional_SEN_LCHI_Sec" localSheetId="3">#REF!</definedName>
    <definedName name="Notional_SEN_LCHI_Sec">#REF!</definedName>
    <definedName name="Notional_SEN_Lump_sum_Pri" localSheetId="3">#REF!</definedName>
    <definedName name="Notional_SEN_Lump_sum_Pri">#REF!</definedName>
    <definedName name="Notional_SEN_Lump_sum_Sec" localSheetId="3">#REF!</definedName>
    <definedName name="Notional_SEN_Lump_sum_Sec">#REF!</definedName>
    <definedName name="Notional_SEN_Mobility_Pri" localSheetId="3">#REF!</definedName>
    <definedName name="Notional_SEN_Mobility_Pri">#REF!</definedName>
    <definedName name="Notional_SEN_Mobility_Sec" localSheetId="3">#REF!</definedName>
    <definedName name="Notional_SEN_Mobility_Sec">#REF!</definedName>
    <definedName name="Notional_SEN_PFI" localSheetId="3">#REF!</definedName>
    <definedName name="Notional_SEN_PFI">#REF!</definedName>
    <definedName name="Notional_SEN_Rates" localSheetId="3">#REF!</definedName>
    <definedName name="Notional_SEN_Rates">#REF!</definedName>
    <definedName name="Notional_SEN_SixthForm" localSheetId="3">#REF!</definedName>
    <definedName name="Notional_SEN_SixthForm">#REF!</definedName>
    <definedName name="Notional_SEN_Sparsity_Pri" localSheetId="3">#REF!</definedName>
    <definedName name="Notional_SEN_Sparsity_Pri">#REF!</definedName>
    <definedName name="Notional_SEN_Sparsity_Sec" localSheetId="3">#REF!</definedName>
    <definedName name="Notional_SEN_Sparsity_Sec">#REF!</definedName>
    <definedName name="Notional_SEN_Split_sites" localSheetId="3">#REF!</definedName>
    <definedName name="Notional_SEN_Split_sites">#REF!</definedName>
    <definedName name="PFI_Total" localSheetId="3">#REF!</definedName>
    <definedName name="PFI_Total">#REF!</definedName>
    <definedName name="Pri_distance_threshold" localSheetId="3">#REF!</definedName>
    <definedName name="Pri_distance_threshold">#REF!</definedName>
    <definedName name="Pri_PupilNo_threshold" localSheetId="3">#REF!</definedName>
    <definedName name="Pri_PupilNo_threshold">#REF!</definedName>
    <definedName name="Primary_Lump_sum" localSheetId="3">#REF!</definedName>
    <definedName name="Primary_Lump_sum">#REF!</definedName>
    <definedName name="_xlnm.Print_Area" localSheetId="7">'ISB Weightings Early Years'!$A$1:$A$376</definedName>
    <definedName name="_xlnm.Print_Area" localSheetId="1">'ISB Weightings Early Years '!$A$1:$A$460</definedName>
    <definedName name="Rates_Total" localSheetId="3">#REF!</definedName>
    <definedName name="Rates_Total">#REF!</definedName>
    <definedName name="Reasons_list" localSheetId="3">#REF!</definedName>
    <definedName name="Reasons_list">#REF!</definedName>
    <definedName name="Reception_Uplift_YesNo" localSheetId="3">#REF!</definedName>
    <definedName name="Reception_Uplift_YesNo">#REF!</definedName>
    <definedName name="Remit">'[3]Interim Finance'!$1:$1048576</definedName>
    <definedName name="Scaling_Factor" localSheetId="3">#REF!</definedName>
    <definedName name="Scaling_Factor">#REF!</definedName>
    <definedName name="sch">'[4]Schools Data'!$1:$1048576</definedName>
    <definedName name="school">'[1]Schools Data'!$1:$1048576</definedName>
    <definedName name="School_list" localSheetId="3">#REF!</definedName>
    <definedName name="School_list">#REF!</definedName>
    <definedName name="Sec_distance_threshold" localSheetId="3">#REF!</definedName>
    <definedName name="Sec_distance_threshold">#REF!</definedName>
    <definedName name="Sec_PupilNo_threshold" localSheetId="3">#REF!</definedName>
    <definedName name="Sec_PupilNo_threshold">#REF!</definedName>
    <definedName name="Secondary_Lump_Sum" localSheetId="3">#REF!</definedName>
    <definedName name="Secondary_Lump_Sum">#REF!</definedName>
    <definedName name="Set">'[3]Setting Directory'!$1:$1048576</definedName>
    <definedName name="Sixth_Form_Total" localSheetId="3">#REF!</definedName>
    <definedName name="Sixth_Form_Total">#REF!</definedName>
    <definedName name="Sparsity_All_lump_sum" localSheetId="3">#REF!</definedName>
    <definedName name="Sparsity_All_lump_sum">#REF!</definedName>
    <definedName name="Sparsity_Mid_lump_sum" localSheetId="3">#REF!</definedName>
    <definedName name="Sparsity_Mid_lump_sum">#REF!</definedName>
    <definedName name="Sparsity_Pri_DD_percentage" localSheetId="3">#REF!</definedName>
    <definedName name="Sparsity_Pri_DD_percentage">#REF!</definedName>
    <definedName name="Sparsity_Pri_lump_sum" localSheetId="3">#REF!</definedName>
    <definedName name="Sparsity_Pri_lump_sum">#REF!</definedName>
    <definedName name="Sparsity_Sec_DD_percentage" localSheetId="3">#REF!</definedName>
    <definedName name="Sparsity_Sec_DD_percentage">#REF!</definedName>
    <definedName name="Sparsity_Sec_lump_sum" localSheetId="3">#REF!</definedName>
    <definedName name="Sparsity_Sec_lump_sum">#REF!</definedName>
    <definedName name="Sparsity_Total" localSheetId="3">#REF!</definedName>
    <definedName name="Sparsity_Total">#REF!</definedName>
    <definedName name="Split_Sites_Total" localSheetId="3">#REF!</definedName>
    <definedName name="Split_Sites_Total">#REF!</definedName>
    <definedName name="Tapered_all_lump_sum" localSheetId="3">#REF!</definedName>
    <definedName name="Tapered_all_lump_sum">#REF!</definedName>
    <definedName name="Tapered_mid_lump_sum" localSheetId="3">#REF!</definedName>
    <definedName name="Tapered_mid_lump_sum">#REF!</definedName>
    <definedName name="Tapered_primary_lump_sum" localSheetId="3">#REF!</definedName>
    <definedName name="Tapered_primary_lump_sum">#REF!</definedName>
    <definedName name="Tapered_secondary_lump_sum" localSheetId="3">#REF!</definedName>
    <definedName name="Tapered_secondary_lump_sum">#REF!</definedName>
    <definedName name="Total_Notional_SEN" localSheetId="3">#REF!</definedName>
    <definedName name="Total_Notional_SEN">#REF!</definedName>
    <definedName name="Total_Primary_funding" localSheetId="3">#REF!</definedName>
    <definedName name="Total_Primary_funding">#REF!</definedName>
    <definedName name="Total_Secondary_Funding" localSheetId="3">#REF!</definedName>
    <definedName name="Total_Secondary_Funding">#REF!</definedName>
    <definedName name="URN">[5]Sheet3!$1:$1048576</definedName>
    <definedName name="Z_428FCDE4_CDEE_40B8_89EE_24236990FD28_.wvu.FilterData" localSheetId="3" hidden="1">'2YO Indicative hrs'!$A$2:$G$7</definedName>
    <definedName name="Z_428FCDE4_CDEE_40B8_89EE_24236990FD28_.wvu.FilterData" localSheetId="2" hidden="1">'3&amp;4 YO Indicative hrs'!$A$2:$K$7</definedName>
  </definedNames>
  <calcPr calcId="191029"/>
  <customWorkbookViews>
    <customWorkbookView name="Carla Snowshall - Personal View" guid="{428FCDE4-CDEE-40B8-89EE-24236990FD28}" mergeInterval="0" personalView="1" maximized="1" windowWidth="1920" windowHeight="834" tabRatio="85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 i="13" l="1"/>
  <c r="S13" i="13"/>
  <c r="S12" i="13"/>
  <c r="S11" i="13"/>
  <c r="S10" i="13"/>
  <c r="Q14" i="13"/>
  <c r="Q13" i="13"/>
  <c r="Q12" i="13"/>
  <c r="Q11" i="13"/>
  <c r="Q10" i="13"/>
  <c r="O14" i="13"/>
  <c r="O13" i="13"/>
  <c r="O12" i="13"/>
  <c r="O11" i="13"/>
  <c r="O10" i="13"/>
  <c r="M14" i="13"/>
  <c r="M13" i="13"/>
  <c r="M12" i="13"/>
  <c r="M11" i="13"/>
  <c r="M10" i="13"/>
  <c r="J14" i="13"/>
  <c r="J13" i="13"/>
  <c r="J12" i="13"/>
  <c r="J11" i="13"/>
  <c r="J10" i="13"/>
  <c r="G14" i="13"/>
  <c r="G13" i="13"/>
  <c r="G12" i="13"/>
  <c r="G11" i="13"/>
  <c r="G10" i="13"/>
  <c r="M6" i="12" l="1"/>
  <c r="R10" i="12" l="1"/>
  <c r="R9" i="12"/>
  <c r="R8" i="12"/>
  <c r="R7" i="12"/>
  <c r="R6" i="12"/>
  <c r="Q10" i="12"/>
  <c r="Q9" i="12"/>
  <c r="Q8" i="12"/>
  <c r="Q7" i="12"/>
  <c r="Q6" i="12"/>
  <c r="P10" i="12"/>
  <c r="P9" i="12"/>
  <c r="P8" i="12"/>
  <c r="P7" i="12"/>
  <c r="P6" i="12"/>
  <c r="O10" i="12"/>
  <c r="O9" i="12"/>
  <c r="O8" i="12"/>
  <c r="O7" i="12"/>
  <c r="O6" i="12"/>
  <c r="N10" i="12"/>
  <c r="N9" i="12"/>
  <c r="N8" i="12"/>
  <c r="N7" i="12"/>
  <c r="N6" i="12"/>
  <c r="M10" i="12"/>
  <c r="M9" i="12"/>
  <c r="M8" i="12"/>
  <c r="M7" i="12"/>
  <c r="J41" i="3" l="1"/>
  <c r="J40" i="3"/>
  <c r="J39" i="3"/>
  <c r="J38" i="3"/>
  <c r="J37" i="3"/>
  <c r="J36" i="3"/>
  <c r="G39" i="3"/>
  <c r="G41" i="3"/>
  <c r="G40" i="3"/>
  <c r="G38" i="3"/>
  <c r="G37" i="3"/>
  <c r="G36" i="3"/>
  <c r="G35" i="3"/>
  <c r="G29" i="3"/>
  <c r="F23" i="3"/>
  <c r="E23" i="3"/>
  <c r="F22" i="3"/>
  <c r="E22" i="3"/>
  <c r="F21" i="3"/>
  <c r="E21" i="3"/>
  <c r="F14" i="3"/>
  <c r="E14" i="3"/>
  <c r="F13" i="3"/>
  <c r="E13" i="3"/>
  <c r="F12" i="3"/>
  <c r="E12" i="3"/>
  <c r="G14" i="3" l="1"/>
  <c r="J43" i="3"/>
  <c r="K7" i="12" l="1"/>
  <c r="K8" i="12"/>
  <c r="K9" i="12"/>
  <c r="K10" i="12"/>
  <c r="K6" i="12"/>
  <c r="S7" i="12" l="1"/>
  <c r="C11" i="13" s="1"/>
  <c r="T11" i="13" s="1"/>
  <c r="S8" i="12"/>
  <c r="C12" i="13" s="1"/>
  <c r="T12" i="13" s="1"/>
  <c r="S9" i="12"/>
  <c r="C13" i="13" s="1"/>
  <c r="T13" i="13" s="1"/>
  <c r="S6" i="12"/>
  <c r="C10" i="13" s="1"/>
  <c r="T10" i="13" s="1"/>
  <c r="S10" i="12"/>
  <c r="C14" i="13" s="1"/>
  <c r="T14" i="13" l="1"/>
  <c r="G28" i="3"/>
  <c r="Z4" i="5"/>
  <c r="Z5" i="5"/>
  <c r="Z6" i="5"/>
  <c r="Z7" i="5"/>
  <c r="Z3" i="5"/>
  <c r="X4" i="5"/>
  <c r="X5" i="5"/>
  <c r="X6" i="5"/>
  <c r="X7" i="5"/>
  <c r="X3" i="5"/>
  <c r="R4" i="5"/>
  <c r="R5" i="5"/>
  <c r="R6" i="5"/>
  <c r="R7" i="5"/>
  <c r="R3" i="5"/>
  <c r="P4" i="5"/>
  <c r="P5" i="5"/>
  <c r="P6" i="5"/>
  <c r="P7" i="5"/>
  <c r="P3" i="5"/>
  <c r="J7" i="5"/>
  <c r="H3" i="5"/>
  <c r="S3" i="5" l="1"/>
  <c r="J4" i="5" l="1"/>
  <c r="J5" i="5"/>
  <c r="J6" i="5"/>
  <c r="J3" i="5"/>
  <c r="K3" i="5" s="1"/>
  <c r="H4" i="5"/>
  <c r="H5" i="5"/>
  <c r="H6" i="5"/>
  <c r="H7" i="5"/>
  <c r="O4" i="6" l="1"/>
  <c r="O5" i="6"/>
  <c r="O6" i="6"/>
  <c r="O7" i="6"/>
  <c r="O3" i="6"/>
  <c r="K4" i="6"/>
  <c r="K5" i="6"/>
  <c r="K6" i="6"/>
  <c r="K7" i="6"/>
  <c r="K3" i="6"/>
  <c r="G4" i="6"/>
  <c r="G5" i="6"/>
  <c r="G6" i="6"/>
  <c r="G7" i="6"/>
  <c r="G3" i="6"/>
  <c r="O8" i="6" l="1"/>
  <c r="K8" i="6"/>
  <c r="G8" i="6"/>
  <c r="S6" i="5" l="1"/>
  <c r="S7" i="5"/>
  <c r="AA6" i="5"/>
  <c r="S4" i="5"/>
  <c r="K6" i="5"/>
  <c r="K5" i="5"/>
  <c r="AA4" i="5"/>
  <c r="G23" i="3"/>
  <c r="G31" i="3" s="1"/>
  <c r="K4" i="5"/>
  <c r="AA5" i="5"/>
  <c r="K7" i="5"/>
  <c r="AA3" i="5"/>
  <c r="AA7" i="5"/>
  <c r="S5" i="5"/>
  <c r="K8" i="5" l="1"/>
  <c r="AA8" i="5" l="1"/>
  <c r="S8" i="5"/>
  <c r="E4" i="3" l="1"/>
</calcChain>
</file>

<file path=xl/sharedStrings.xml><?xml version="1.0" encoding="utf-8"?>
<sst xmlns="http://schemas.openxmlformats.org/spreadsheetml/2006/main" count="236" uniqueCount="147">
  <si>
    <t>THE SCHOOLS FORMULA BUDGET ALLOCATION SPREADSHEET CONTAINS THESE WORKSHEETS</t>
  </si>
  <si>
    <t>ISB Weightings Document</t>
  </si>
  <si>
    <t>Nursery Schools Budget Share</t>
  </si>
  <si>
    <t>You only need to enter the DfE number of your School in cell D4 (highlighted in yellow)</t>
  </si>
  <si>
    <t>Early Years</t>
  </si>
  <si>
    <t xml:space="preserve">This sheet details the Indicative Early Years funding for Nursery Schools. </t>
  </si>
  <si>
    <t xml:space="preserve">Deprivation </t>
  </si>
  <si>
    <t>Notes</t>
  </si>
  <si>
    <t>DfE Number</t>
  </si>
  <si>
    <t>Nursery School</t>
  </si>
  <si>
    <t>Grantham Wyndham Park Nursery School</t>
  </si>
  <si>
    <t>Lincoln, St. Giles Nursery School</t>
  </si>
  <si>
    <t>Lincoln Kingsdown Nursery School</t>
  </si>
  <si>
    <t>Gainsborough Nursery School</t>
  </si>
  <si>
    <t>Boston Nursery School</t>
  </si>
  <si>
    <t>The unique DfE number for the school.</t>
  </si>
  <si>
    <t>The nursery school name.</t>
  </si>
  <si>
    <t>Deprivation</t>
  </si>
  <si>
    <t>Rates</t>
  </si>
  <si>
    <t>The Deprivation Funding (see Deprivation Tab).</t>
  </si>
  <si>
    <t>NEW FUNDING FORMULA</t>
  </si>
  <si>
    <t>DfE No:</t>
  </si>
  <si>
    <t>Per Pupil</t>
  </si>
  <si>
    <t>Total Hours</t>
  </si>
  <si>
    <t>Funding</t>
  </si>
  <si>
    <t>See Early Years Tab</t>
  </si>
  <si>
    <t>Deprivation Funding</t>
  </si>
  <si>
    <t>See Breakdown Below</t>
  </si>
  <si>
    <t>Breakdown of IDACI Funding</t>
  </si>
  <si>
    <t>Number of FTE Pupils</t>
  </si>
  <si>
    <t>£ per Pupil</t>
  </si>
  <si>
    <t>Total</t>
  </si>
  <si>
    <t>The unique DfE number of the school. Enter the DfE number in cell D4 and the data will then be displayed.</t>
  </si>
  <si>
    <t xml:space="preserve"> </t>
  </si>
  <si>
    <t>Cost Code</t>
  </si>
  <si>
    <t>School Name</t>
  </si>
  <si>
    <t>S10000</t>
  </si>
  <si>
    <t>S11000</t>
  </si>
  <si>
    <t>S13000</t>
  </si>
  <si>
    <t>S14000</t>
  </si>
  <si>
    <t>S12000</t>
  </si>
  <si>
    <t>NOR</t>
  </si>
  <si>
    <t>Total IDACI Funding Band 1</t>
  </si>
  <si>
    <t>Total IDACI Funding Band 2</t>
  </si>
  <si>
    <t>Total IDACI Funding Band 3</t>
  </si>
  <si>
    <t>Total IDACI Funding Band 4</t>
  </si>
  <si>
    <t>Total IDACI Funding Band 5</t>
  </si>
  <si>
    <t>Total IDACI Funding Band 6</t>
  </si>
  <si>
    <t>Grand Total</t>
  </si>
  <si>
    <t>The number of children in each IDACI banding from Band 0 to Band 6.</t>
  </si>
  <si>
    <t>INFANT OR PRIMARY</t>
  </si>
  <si>
    <t>NET</t>
  </si>
  <si>
    <t>NURSERY</t>
  </si>
  <si>
    <t>Nursery Pupils in IDACI band 1</t>
  </si>
  <si>
    <t>Nursery Pupils in IDACI band 2</t>
  </si>
  <si>
    <t>Nursery Pupils in IDACI band 3</t>
  </si>
  <si>
    <t>Nursery Pupils in IDACI band 4</t>
  </si>
  <si>
    <t>Nursery Pupils in IDACI band 5</t>
  </si>
  <si>
    <t>Nursery Pupils in IDACI band 0</t>
  </si>
  <si>
    <t>Nursery Pupils in IDACI band 6</t>
  </si>
  <si>
    <t>Lincoln St Giles Nursery School</t>
  </si>
  <si>
    <t>Name</t>
  </si>
  <si>
    <t>Agresso</t>
  </si>
  <si>
    <t>URN</t>
  </si>
  <si>
    <t xml:space="preserve"> IDACI Band 0 (Exc Blanks)</t>
  </si>
  <si>
    <t xml:space="preserve"> IDACI Band 1 (Exc Blanks)</t>
  </si>
  <si>
    <t xml:space="preserve"> IDACI Band 2 (Exc Blanks)</t>
  </si>
  <si>
    <t xml:space="preserve"> IDACI Band 3 (Exc Blanks)</t>
  </si>
  <si>
    <t xml:space="preserve"> IDACI Band 4 (Exc Blanks)</t>
  </si>
  <si>
    <t xml:space="preserve"> IDACI Band 5 (Exc Blanks)</t>
  </si>
  <si>
    <t xml:space="preserve"> IDACI Band 6 (Exc Blanks)</t>
  </si>
  <si>
    <t xml:space="preserve"> IDACI Total (Exc Blanks)</t>
  </si>
  <si>
    <t>The total amount of funding per IDACI banding. Please refer to the ISB Weightings Tab for the value of funding per IDACI Banding. IDACI Band 0 receives no deprivation funding.</t>
  </si>
  <si>
    <t>Total Nursery School Supplement</t>
  </si>
  <si>
    <t>Total Universal funding</t>
  </si>
  <si>
    <t>2 YO ACTUAL Hours</t>
  </si>
  <si>
    <t>2YO ACTUAL Hours</t>
  </si>
  <si>
    <t>3&amp;4 Year Olds</t>
  </si>
  <si>
    <t>2 Year Olds</t>
  </si>
  <si>
    <t>Indicative Early Years participation funding for 3 &amp; 4 year old entitlement, see the Early Years tab for more information.</t>
  </si>
  <si>
    <t>Indicative Early Years participation funding for 2 year old entitlement, see the Early Years tab for more information.</t>
  </si>
  <si>
    <t>The number on roll per school (Headcount).</t>
  </si>
  <si>
    <t>3&amp;4 Year ACTUAL Universal Hours</t>
  </si>
  <si>
    <t>3&amp;4 Year ACTUAL Extended Hours</t>
  </si>
  <si>
    <t>Total Universal &amp; Extended funding</t>
  </si>
  <si>
    <t>See Deprivation tab for more information.</t>
  </si>
  <si>
    <t>SUMMER TERM 2019 DATA</t>
  </si>
  <si>
    <t>AUTUMN TERM 2019 DATA</t>
  </si>
  <si>
    <t>SPRING TERM 2019 DATA</t>
  </si>
  <si>
    <t>20/21 Universal Hourly Rate</t>
  </si>
  <si>
    <t>20/21 Nursery School Supplement Rate</t>
  </si>
  <si>
    <t>The budget share data for your school will then be populated showing the Total Indicative Budget Share.</t>
  </si>
  <si>
    <t>Please note that:</t>
  </si>
  <si>
    <t>St Giles Nursery School</t>
  </si>
  <si>
    <t>Kingsdown Nursery School</t>
  </si>
  <si>
    <t>Total Early Years Indicative Funding</t>
  </si>
  <si>
    <t xml:space="preserve">The total of deprivation, rates, indicative early years funding for 3&amp;4 year olds and 2 year olds </t>
  </si>
  <si>
    <t>Nursery Schools Teachers Pay and Pension Grant</t>
  </si>
  <si>
    <r>
      <t xml:space="preserve">1. </t>
    </r>
    <r>
      <rPr>
        <sz val="12"/>
        <rFont val="Calibri"/>
        <family val="2"/>
        <scheme val="minor"/>
      </rPr>
      <t xml:space="preserve">the Early Years participation funding is </t>
    </r>
    <r>
      <rPr>
        <b/>
        <sz val="12"/>
        <rFont val="Calibri"/>
        <family val="2"/>
        <scheme val="minor"/>
      </rPr>
      <t>indicative</t>
    </r>
    <r>
      <rPr>
        <sz val="12"/>
        <rFont val="Calibri"/>
        <family val="2"/>
        <scheme val="minor"/>
      </rPr>
      <t>. It is a DfE requirement to present the Early Years budgets in this format, therefore it is purely for illustrative purposes. The actual allocation that nursery schools will receive is based on the actual participation levels (i.e. hours) from the data submitted in the Early Years Provider Hub at the agreed hourly rate per child per hour. Schools will receive this funding as actual income during the year, rather than as budget.</t>
    </r>
  </si>
  <si>
    <r>
      <t xml:space="preserve">Note the participation funding is </t>
    </r>
    <r>
      <rPr>
        <u/>
        <sz val="12"/>
        <rFont val="Calibri"/>
        <family val="2"/>
        <scheme val="minor"/>
      </rPr>
      <t>indicative only</t>
    </r>
    <r>
      <rPr>
        <sz val="12"/>
        <rFont val="Calibri"/>
        <family val="2"/>
        <scheme val="minor"/>
      </rPr>
      <t>, actual funding will be allocated on a monthly basis</t>
    </r>
  </si>
  <si>
    <r>
      <t xml:space="preserve">Note the participation funding is </t>
    </r>
    <r>
      <rPr>
        <u/>
        <sz val="12"/>
        <rFont val="Calibri"/>
        <family val="2"/>
        <scheme val="minor"/>
      </rPr>
      <t>indicative only</t>
    </r>
    <r>
      <rPr>
        <sz val="12"/>
        <rFont val="Calibri"/>
        <family val="2"/>
        <scheme val="minor"/>
      </rPr>
      <t>, actual funding will be allocated on a monthly basis.</t>
    </r>
  </si>
  <si>
    <t>from the Early Years block of the Dedicated Schools Grant (DSG) funding.</t>
  </si>
  <si>
    <t>This details the distribution of the individual schools budget through the agreed 2022/23 funding formula</t>
  </si>
  <si>
    <t>This sheet includes the 2022/23 deprivation allocation, Rates funding, and the indicative Summer 2022, Autumn 2022 and Spring 2023 terms funding using 2021 claimed hours.</t>
  </si>
  <si>
    <t>This sheet details the Deprivation Funding for 2022/23. Deprivation funding uses the IDACI bandings, with the most deprived neighbourhoods being captured by band 6.  The bands are  named “0” to “6”. This will be paid as actual Income, rather than Budget Share, split into three termly amounts payable at the start of each term.</t>
  </si>
  <si>
    <t>Individual Schools Budget 2022/23</t>
  </si>
  <si>
    <t>Data is based on the October 2021 provider funding claims</t>
  </si>
  <si>
    <t>TOTAL INDICATIVE BUDGET SHARE 2022/23</t>
  </si>
  <si>
    <t xml:space="preserve">2022/23 Universal Base Hourly Rate </t>
  </si>
  <si>
    <t>2022/23 Supplementary Hourly Rate</t>
  </si>
  <si>
    <t>2022/23 Revised Hourly Rate</t>
  </si>
  <si>
    <t>Indicative Summer 2022</t>
  </si>
  <si>
    <t>Indicative Autumn 2022</t>
  </si>
  <si>
    <t>Indicative Spring 2023</t>
  </si>
  <si>
    <t>Summer Term (based on 2021 data)</t>
  </si>
  <si>
    <t>Autumn Term (based on 2021 data)</t>
  </si>
  <si>
    <t>Spring Term (based on 2021 data)</t>
  </si>
  <si>
    <t>3&amp; 4 Year Old Indicative Summer 2022 Universal Hours</t>
  </si>
  <si>
    <t>3&amp;4 Year old Indicative Summer 2022 Extended Hours</t>
  </si>
  <si>
    <t>3&amp;4 Year Old Indicative Summer 2022 Funding</t>
  </si>
  <si>
    <t>3&amp; 4 Year Old Indicative Autumn 2022 Universal Hours</t>
  </si>
  <si>
    <t>3&amp;4 Year old Indicative Autumn 2022 Extended Hours</t>
  </si>
  <si>
    <t>Indicative 2022/23 Early Years Funding</t>
  </si>
  <si>
    <t>3&amp;4 Year Old Indicative Autumn 2022 Funding</t>
  </si>
  <si>
    <t>3&amp; 4 Year Old Indicative Spring 2023 Universal Hours</t>
  </si>
  <si>
    <t>3&amp;4 Year old Indicative Spring 2023 Extended Hours</t>
  </si>
  <si>
    <t>3&amp;4 Year Old Indicative Spring 2023 Funding</t>
  </si>
  <si>
    <t>2 Year Old Summer Indicative 2022 Hours</t>
  </si>
  <si>
    <t>2 Year Old Indicative Summer 2022 Funding</t>
  </si>
  <si>
    <t>2 Year Old Autumn Indicative 2022 Hours</t>
  </si>
  <si>
    <t>2 Year Old Indicative Autumn 2022 Funding</t>
  </si>
  <si>
    <t>2 Year Old Spring Indicative 2023 Hours</t>
  </si>
  <si>
    <t>2 Year Old Indicative Spring 2023 Funding</t>
  </si>
  <si>
    <t>The allocation for Rates based on the actual rates bill received in November 2021.</t>
  </si>
  <si>
    <t>The 3&amp;4 year old indicative funding for Early Years for 2022/23 is based on 2021 data hours provided and the hourly rates for 2022/23.  These figures are indicative only and actual funding will continue to be made monthly, based on actual hours taken.</t>
  </si>
  <si>
    <t>Termly Funding Formula: total hours multiplied by the funding rate.  As 2021 was not a 'usual' year for many providers, please use the indicative figures with caution.</t>
  </si>
  <si>
    <t>The 2 year old indicative funding for Early Years for 2022/23 is based on 2021 data hours provided and the hourly rates for 2022/23.  These figures are indicative only and actual funding will continue to be made monthly, based on actual hours taken.</t>
  </si>
  <si>
    <t>The Deprivation Funding for 2022/23. This will be paid in three termly amounts, payable at the start of each term.</t>
  </si>
  <si>
    <t>The total indicative budget share for 2022/23 for early years entitlement.</t>
  </si>
  <si>
    <t>The allocation for Rates based on the actual rates bill received in November 2021</t>
  </si>
  <si>
    <t>Deprivation Funding 2022/23</t>
  </si>
  <si>
    <r>
      <t xml:space="preserve">2. </t>
    </r>
    <r>
      <rPr>
        <sz val="12"/>
        <rFont val="Calibri"/>
        <family val="2"/>
        <scheme val="minor"/>
      </rPr>
      <t>For 2022/23, the Government will financially support an increase in supplementary funding for maintained nursery schools.  This is an important step forward for MNS and is the first year of increased hourly rate funding since 2016/17. The Local Authority has worked the increased funding into the MNS supplementary rate, which is to be applied across universal and extended hours.  MNS are advised to continue scenario planning.</t>
    </r>
  </si>
  <si>
    <t>The DfE have confirmed that the Nursery Schools Teachers' Pay and Pension additional costs will continue to be paid by a separate grant in 2022/23.  There is no change in terms of eligibility and allocations will be published in March/April 2022. MNS are therefore asked to budget for this.</t>
  </si>
  <si>
    <t xml:space="preserve">The total IDACI funding. This will now be paid as actual Income, rather than Budget Share, split into three termly amounts payable in the first month of each term. </t>
  </si>
  <si>
    <t>Please note the Summer, Autumn and Spring Term Allocations are indicative and are based on 2021 data. The actual allocation a nursery school will receive is based on the actual participation levels from the data submitted in the Early Years Provider Hub, at the agreed hourly rate per child per hour. The 2021 data has been greatly impacted by the pandemic, therefore forecasting of future participation levels will be important to fairly represent 2022/23 funding allocations</t>
  </si>
  <si>
    <t>The 2021 data has been impacted by the pandemic, therefore forecasting of future participation levels in 2022/23 will be important to fairly represent 2022/23 funding allocations</t>
  </si>
  <si>
    <t>This split is based on 13 weeks in the Summer term, 14 weeks in the Autumn term and 11 weeks in the Spring term. (38 weeks in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</si>
</sst>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44" formatCode="_-&quot;£&quot;* #,##0.00_-;\-&quot;£&quot;* #,##0.00_-;_-&quot;£&quot;* &quot;-&quot;??_-;_-@_-"/>
    <numFmt numFmtId="43" formatCode="_-* #,##0.00_-;\-* #,##0.00_-;_-* &quot;-&quot;??_-;_-@_-"/>
    <numFmt numFmtId="164" formatCode="&quot;£&quot;#,##0.00"/>
    <numFmt numFmtId="165" formatCode="&quot;£&quot;#,##0"/>
    <numFmt numFmtId="166" formatCode="0_)"/>
    <numFmt numFmtId="167" formatCode="0.00_)"/>
    <numFmt numFmtId="168" formatCode="0000"/>
    <numFmt numFmtId="169" formatCode="_-* #,##0_-;\-* #,##0_-;_-* &quot;-&quot;??_-;_-@_-"/>
    <numFmt numFmtId="170" formatCode="0.0"/>
  </numFmts>
  <fonts count="33">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MS Sans Serif"/>
      <family val="2"/>
    </font>
    <font>
      <sz val="9"/>
      <name val="Arial"/>
      <family val="2"/>
    </font>
    <font>
      <sz val="10"/>
      <color indexed="8"/>
      <name val="MS Sans Serif"/>
      <family val="2"/>
    </font>
    <font>
      <b/>
      <sz val="9"/>
      <color indexed="8"/>
      <name val="Arial"/>
      <family val="2"/>
    </font>
    <font>
      <sz val="9"/>
      <color indexed="8"/>
      <name val="Arial"/>
      <family val="2"/>
    </font>
    <font>
      <sz val="11"/>
      <color indexed="8"/>
      <name val="Calibri"/>
      <family val="2"/>
    </font>
    <font>
      <sz val="9"/>
      <color theme="1"/>
      <name val="Arial"/>
      <family val="2"/>
    </font>
    <font>
      <b/>
      <sz val="9"/>
      <color theme="1"/>
      <name val="Arial"/>
      <family val="2"/>
    </font>
    <font>
      <b/>
      <sz val="9"/>
      <name val="Arial"/>
      <family val="2"/>
    </font>
    <font>
      <sz val="10"/>
      <name val="Arial"/>
      <family val="2"/>
    </font>
    <font>
      <sz val="12"/>
      <color theme="1"/>
      <name val="Calibri"/>
      <family val="2"/>
      <scheme val="minor"/>
    </font>
    <font>
      <b/>
      <sz val="12"/>
      <name val="Calibri"/>
      <family val="2"/>
      <scheme val="minor"/>
    </font>
    <font>
      <sz val="12"/>
      <color indexed="10"/>
      <name val="Calibri"/>
      <family val="2"/>
      <scheme val="minor"/>
    </font>
    <font>
      <sz val="12"/>
      <name val="Calibri"/>
      <family val="2"/>
      <scheme val="minor"/>
    </font>
    <font>
      <b/>
      <sz val="12"/>
      <color theme="1"/>
      <name val="Calibri"/>
      <family val="2"/>
      <scheme val="minor"/>
    </font>
    <font>
      <sz val="12"/>
      <color rgb="FF000000"/>
      <name val="Calibri"/>
      <family val="2"/>
      <scheme val="minor"/>
    </font>
    <font>
      <b/>
      <sz val="12"/>
      <color indexed="9"/>
      <name val="Calibri"/>
      <family val="2"/>
      <scheme val="minor"/>
    </font>
    <font>
      <sz val="12"/>
      <color indexed="12"/>
      <name val="Calibri"/>
      <family val="2"/>
      <scheme val="minor"/>
    </font>
    <font>
      <b/>
      <sz val="12"/>
      <color indexed="12"/>
      <name val="Calibri"/>
      <family val="2"/>
      <scheme val="minor"/>
    </font>
    <font>
      <sz val="12"/>
      <color indexed="9"/>
      <name val="Calibri"/>
      <family val="2"/>
      <scheme val="minor"/>
    </font>
    <font>
      <sz val="12"/>
      <color rgb="FFFF0000"/>
      <name val="Calibri"/>
      <family val="2"/>
      <scheme val="minor"/>
    </font>
    <font>
      <sz val="12"/>
      <color indexed="8"/>
      <name val="Calibri"/>
      <family val="2"/>
      <scheme val="minor"/>
    </font>
    <font>
      <u/>
      <sz val="12"/>
      <name val="Calibri"/>
      <family val="2"/>
      <scheme val="minor"/>
    </font>
    <font>
      <b/>
      <u/>
      <sz val="12"/>
      <name val="Calibri"/>
      <family val="2"/>
      <scheme val="minor"/>
    </font>
    <font>
      <b/>
      <sz val="12"/>
      <color rgb="FF000000"/>
      <name val="Calibri"/>
      <family val="2"/>
      <scheme val="minor"/>
    </font>
    <font>
      <b/>
      <sz val="12"/>
      <color indexed="8"/>
      <name val="Calibri"/>
      <family val="2"/>
      <scheme val="minor"/>
    </font>
    <font>
      <b/>
      <u/>
      <sz val="12"/>
      <color theme="1"/>
      <name val="Calibri"/>
      <family val="2"/>
      <scheme val="minor"/>
    </font>
    <font>
      <u/>
      <sz val="12"/>
      <color theme="1"/>
      <name val="Calibri"/>
      <family val="2"/>
      <scheme val="minor"/>
    </font>
    <font>
      <i/>
      <sz val="12"/>
      <color theme="1"/>
      <name val="Calibri"/>
      <family val="2"/>
      <scheme val="minor"/>
    </font>
  </fonts>
  <fills count="8">
    <fill>
      <patternFill patternType="none"/>
    </fill>
    <fill>
      <patternFill patternType="gray125"/>
    </fill>
    <fill>
      <patternFill patternType="solid">
        <fgColor indexed="50"/>
        <bgColor indexed="9"/>
      </patternFill>
    </fill>
    <fill>
      <patternFill patternType="solid">
        <fgColor indexed="9"/>
        <bgColor indexed="9"/>
      </patternFill>
    </fill>
    <fill>
      <patternFill patternType="solid">
        <fgColor indexed="43"/>
        <bgColor indexed="64"/>
      </patternFill>
    </fill>
    <fill>
      <patternFill patternType="solid">
        <fgColor indexed="41"/>
        <bgColor indexed="64"/>
      </patternFill>
    </fill>
    <fill>
      <patternFill patternType="solid">
        <fgColor theme="0" tint="-0.14999847407452621"/>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bottom/>
      <diagonal/>
    </border>
    <border>
      <left style="thin">
        <color rgb="FF000000"/>
      </left>
      <right style="thin">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s>
  <cellStyleXfs count="40">
    <xf numFmtId="0" fontId="0" fillId="0" borderId="0"/>
    <xf numFmtId="43" fontId="1" fillId="0" borderId="0" applyFont="0" applyFill="0" applyBorder="0" applyAlignment="0" applyProtection="0"/>
    <xf numFmtId="0" fontId="4" fillId="0" borderId="0"/>
    <xf numFmtId="0" fontId="6"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9"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9"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0" fontId="13" fillId="0" borderId="0"/>
  </cellStyleXfs>
  <cellXfs count="213">
    <xf numFmtId="0" fontId="0" fillId="0" borderId="0" xfId="0"/>
    <xf numFmtId="49" fontId="7" fillId="2" borderId="17" xfId="0" applyNumberFormat="1" applyFont="1" applyFill="1" applyBorder="1" applyAlignment="1">
      <alignment horizontal="center" vertical="center" wrapText="1"/>
    </xf>
    <xf numFmtId="1" fontId="8" fillId="3" borderId="17" xfId="0" applyNumberFormat="1" applyFont="1" applyFill="1" applyBorder="1" applyAlignment="1">
      <alignment horizontal="center"/>
    </xf>
    <xf numFmtId="49" fontId="8" fillId="3" borderId="17" xfId="0" applyNumberFormat="1" applyFont="1" applyFill="1" applyBorder="1" applyAlignment="1">
      <alignment horizontal="center"/>
    </xf>
    <xf numFmtId="49" fontId="8" fillId="3" borderId="17" xfId="0" applyNumberFormat="1" applyFont="1" applyFill="1" applyBorder="1" applyAlignment="1">
      <alignment horizontal="left"/>
    </xf>
    <xf numFmtId="0" fontId="10" fillId="0" borderId="0" xfId="0" applyFont="1"/>
    <xf numFmtId="44" fontId="10" fillId="0" borderId="0" xfId="0" applyNumberFormat="1" applyFont="1"/>
    <xf numFmtId="44" fontId="10" fillId="0" borderId="9" xfId="0" applyNumberFormat="1" applyFont="1" applyFill="1" applyBorder="1" applyAlignment="1">
      <alignment horizontal="left" vertical="top"/>
    </xf>
    <xf numFmtId="1" fontId="10" fillId="0" borderId="9" xfId="0" applyNumberFormat="1" applyFont="1" applyFill="1" applyBorder="1" applyAlignment="1">
      <alignment horizontal="left" vertical="top"/>
    </xf>
    <xf numFmtId="0" fontId="5" fillId="0" borderId="9" xfId="37" applyFont="1" applyFill="1" applyBorder="1" applyAlignment="1">
      <alignment horizontal="left" vertical="top" wrapText="1"/>
    </xf>
    <xf numFmtId="0" fontId="5" fillId="0" borderId="9" xfId="38" applyFont="1" applyFill="1" applyBorder="1" applyAlignment="1">
      <alignment horizontal="left" vertical="top" wrapText="1"/>
    </xf>
    <xf numFmtId="0" fontId="10" fillId="0" borderId="9" xfId="0" applyFont="1" applyFill="1" applyBorder="1" applyAlignment="1">
      <alignment horizontal="left" vertical="top" wrapText="1"/>
    </xf>
    <xf numFmtId="0" fontId="5" fillId="0" borderId="9" xfId="38" quotePrefix="1" applyNumberFormat="1" applyFont="1" applyFill="1" applyBorder="1" applyAlignment="1">
      <alignment horizontal="left" vertical="top" wrapText="1"/>
    </xf>
    <xf numFmtId="0" fontId="5" fillId="0" borderId="9" xfId="31" applyNumberFormat="1" applyFont="1" applyFill="1" applyBorder="1" applyAlignment="1">
      <alignment horizontal="left" vertical="top" wrapText="1"/>
    </xf>
    <xf numFmtId="0" fontId="11" fillId="0" borderId="9" xfId="0" applyFont="1" applyFill="1" applyBorder="1"/>
    <xf numFmtId="0" fontId="11" fillId="0" borderId="9" xfId="0" applyFont="1" applyFill="1" applyBorder="1" applyAlignment="1">
      <alignment horizontal="left" vertical="top" wrapText="1"/>
    </xf>
    <xf numFmtId="0" fontId="12" fillId="0" borderId="9" xfId="0" applyFont="1" applyFill="1" applyBorder="1" applyAlignment="1">
      <alignment horizontal="left" vertical="top" wrapText="1"/>
    </xf>
    <xf numFmtId="0" fontId="11" fillId="0" borderId="9" xfId="0" applyFont="1" applyBorder="1" applyAlignment="1"/>
    <xf numFmtId="0" fontId="11" fillId="0" borderId="9" xfId="0" applyFont="1" applyBorder="1"/>
    <xf numFmtId="0" fontId="11" fillId="0" borderId="0" xfId="0" applyFont="1" applyBorder="1" applyAlignment="1"/>
    <xf numFmtId="44" fontId="10" fillId="0" borderId="9" xfId="0" applyNumberFormat="1" applyFont="1" applyFill="1" applyBorder="1" applyAlignment="1">
      <alignment vertical="top"/>
    </xf>
    <xf numFmtId="0" fontId="10" fillId="0" borderId="9" xfId="0" applyFont="1" applyFill="1" applyBorder="1" applyAlignment="1">
      <alignment vertical="top"/>
    </xf>
    <xf numFmtId="0" fontId="11" fillId="0" borderId="9" xfId="0" applyFont="1" applyFill="1" applyBorder="1" applyAlignment="1">
      <alignment vertical="top"/>
    </xf>
    <xf numFmtId="0" fontId="14" fillId="0" borderId="0" xfId="0" applyFont="1" applyAlignment="1">
      <alignment horizontal="left"/>
    </xf>
    <xf numFmtId="0" fontId="15" fillId="0" borderId="0" xfId="0" applyFont="1" applyAlignment="1">
      <alignment horizontal="left"/>
    </xf>
    <xf numFmtId="0" fontId="17" fillId="0" borderId="0" xfId="0" applyFont="1" applyAlignment="1">
      <alignment horizontal="left"/>
    </xf>
    <xf numFmtId="0" fontId="17" fillId="0" borderId="15" xfId="2" applyFont="1" applyFill="1" applyBorder="1" applyAlignment="1" applyProtection="1">
      <alignment horizontal="left"/>
      <protection hidden="1"/>
    </xf>
    <xf numFmtId="0" fontId="15" fillId="0" borderId="15" xfId="2" applyFont="1" applyFill="1" applyBorder="1" applyAlignment="1" applyProtection="1">
      <alignment horizontal="left"/>
      <protection hidden="1"/>
    </xf>
    <xf numFmtId="0" fontId="15" fillId="0" borderId="0" xfId="2" applyFont="1" applyFill="1" applyBorder="1" applyAlignment="1" applyProtection="1">
      <alignment horizontal="left"/>
      <protection hidden="1"/>
    </xf>
    <xf numFmtId="0" fontId="15" fillId="0" borderId="1" xfId="2" applyFont="1" applyFill="1" applyBorder="1" applyAlignment="1" applyProtection="1">
      <alignment horizontal="left"/>
      <protection hidden="1"/>
    </xf>
    <xf numFmtId="0" fontId="15" fillId="0" borderId="2" xfId="2" applyFont="1" applyFill="1" applyBorder="1" applyAlignment="1" applyProtection="1">
      <alignment horizontal="left"/>
      <protection hidden="1"/>
    </xf>
    <xf numFmtId="169" fontId="15" fillId="0" borderId="2" xfId="1" applyNumberFormat="1" applyFont="1" applyFill="1" applyBorder="1" applyAlignment="1" applyProtection="1">
      <alignment horizontal="left"/>
      <protection hidden="1"/>
    </xf>
    <xf numFmtId="0" fontId="17" fillId="0" borderId="2" xfId="2" applyFont="1" applyFill="1" applyBorder="1" applyAlignment="1" applyProtection="1">
      <alignment horizontal="left"/>
      <protection hidden="1"/>
    </xf>
    <xf numFmtId="0" fontId="17" fillId="0" borderId="4" xfId="2" applyFont="1" applyFill="1" applyBorder="1" applyAlignment="1" applyProtection="1">
      <alignment horizontal="left"/>
      <protection hidden="1"/>
    </xf>
    <xf numFmtId="0" fontId="17" fillId="0" borderId="0" xfId="2" applyFont="1" applyFill="1" applyBorder="1" applyAlignment="1" applyProtection="1">
      <alignment horizontal="left"/>
      <protection hidden="1"/>
    </xf>
    <xf numFmtId="169" fontId="17" fillId="0" borderId="0" xfId="1" applyNumberFormat="1" applyFont="1" applyFill="1" applyBorder="1" applyAlignment="1" applyProtection="1">
      <alignment horizontal="left"/>
      <protection hidden="1"/>
    </xf>
    <xf numFmtId="0" fontId="17" fillId="0" borderId="4" xfId="2" applyFont="1" applyBorder="1" applyAlignment="1" applyProtection="1">
      <alignment horizontal="left"/>
      <protection hidden="1"/>
    </xf>
    <xf numFmtId="0" fontId="17" fillId="0" borderId="0" xfId="2" applyFont="1" applyBorder="1" applyAlignment="1" applyProtection="1">
      <alignment horizontal="left"/>
      <protection hidden="1"/>
    </xf>
    <xf numFmtId="0" fontId="15" fillId="0" borderId="0" xfId="2" applyFont="1" applyBorder="1" applyAlignment="1" applyProtection="1">
      <alignment horizontal="left"/>
      <protection hidden="1"/>
    </xf>
    <xf numFmtId="169" fontId="15" fillId="0" borderId="0" xfId="1" applyNumberFormat="1" applyFont="1" applyBorder="1" applyAlignment="1" applyProtection="1">
      <alignment horizontal="left"/>
      <protection hidden="1"/>
    </xf>
    <xf numFmtId="0" fontId="17" fillId="0" borderId="6" xfId="2" applyFont="1" applyBorder="1" applyAlignment="1" applyProtection="1">
      <alignment horizontal="left"/>
      <protection hidden="1"/>
    </xf>
    <xf numFmtId="0" fontId="17" fillId="0" borderId="7" xfId="2" applyFont="1" applyBorder="1" applyAlignment="1" applyProtection="1">
      <alignment horizontal="left"/>
      <protection hidden="1"/>
    </xf>
    <xf numFmtId="0" fontId="15" fillId="0" borderId="0" xfId="2" applyFont="1" applyAlignment="1" applyProtection="1">
      <alignment horizontal="left"/>
      <protection hidden="1"/>
    </xf>
    <xf numFmtId="0" fontId="17" fillId="0" borderId="0" xfId="2" applyFont="1" applyAlignment="1" applyProtection="1">
      <alignment horizontal="left"/>
      <protection hidden="1"/>
    </xf>
    <xf numFmtId="0" fontId="14" fillId="0" borderId="0" xfId="0" applyFont="1" applyAlignment="1" applyProtection="1">
      <alignment horizontal="left"/>
      <protection hidden="1"/>
    </xf>
    <xf numFmtId="0" fontId="20" fillId="0" borderId="0" xfId="2" applyFont="1" applyBorder="1" applyAlignment="1" applyProtection="1">
      <alignment horizontal="left"/>
      <protection hidden="1"/>
    </xf>
    <xf numFmtId="166" fontId="17" fillId="0" borderId="0" xfId="0" applyNumberFormat="1" applyFont="1" applyFill="1" applyBorder="1" applyAlignment="1" applyProtection="1">
      <alignment horizontal="left"/>
      <protection locked="0" hidden="1"/>
    </xf>
    <xf numFmtId="167" fontId="21" fillId="0" borderId="0" xfId="0" applyNumberFormat="1" applyFont="1" applyAlignment="1" applyProtection="1">
      <alignment horizontal="left"/>
      <protection locked="0" hidden="1"/>
    </xf>
    <xf numFmtId="166" fontId="21" fillId="0" borderId="0" xfId="0" applyNumberFormat="1" applyFont="1" applyAlignment="1" applyProtection="1">
      <alignment horizontal="left"/>
      <protection locked="0" hidden="1"/>
    </xf>
    <xf numFmtId="4" fontId="17" fillId="0" borderId="0" xfId="2" applyNumberFormat="1" applyFont="1" applyAlignment="1" applyProtection="1">
      <alignment horizontal="left"/>
      <protection hidden="1"/>
    </xf>
    <xf numFmtId="167" fontId="15" fillId="0" borderId="0" xfId="0" applyNumberFormat="1" applyFont="1" applyAlignment="1" applyProtection="1">
      <alignment horizontal="left"/>
      <protection locked="0" hidden="1"/>
    </xf>
    <xf numFmtId="0" fontId="15" fillId="0" borderId="0" xfId="0" applyFont="1" applyFill="1" applyAlignment="1" applyProtection="1">
      <alignment horizontal="left"/>
      <protection hidden="1"/>
    </xf>
    <xf numFmtId="167" fontId="22" fillId="0" borderId="0" xfId="0" applyNumberFormat="1" applyFont="1" applyAlignment="1" applyProtection="1">
      <alignment horizontal="left"/>
      <protection hidden="1"/>
    </xf>
    <xf numFmtId="0" fontId="15" fillId="0" borderId="0" xfId="2" applyFont="1" applyFill="1" applyAlignment="1" applyProtection="1">
      <alignment horizontal="left"/>
      <protection hidden="1"/>
    </xf>
    <xf numFmtId="168" fontId="15" fillId="0" borderId="0" xfId="2" applyNumberFormat="1" applyFont="1" applyFill="1" applyBorder="1" applyAlignment="1" applyProtection="1">
      <alignment horizontal="left"/>
      <protection locked="0" hidden="1"/>
    </xf>
    <xf numFmtId="2" fontId="17" fillId="0" borderId="0" xfId="2" applyNumberFormat="1" applyFont="1" applyAlignment="1" applyProtection="1">
      <alignment horizontal="left"/>
      <protection hidden="1"/>
    </xf>
    <xf numFmtId="0" fontId="17" fillId="0" borderId="0" xfId="2" applyFont="1" applyFill="1" applyAlignment="1" applyProtection="1">
      <alignment horizontal="left"/>
      <protection locked="0" hidden="1"/>
    </xf>
    <xf numFmtId="164" fontId="17" fillId="0" borderId="14" xfId="0" applyNumberFormat="1" applyFont="1" applyBorder="1" applyAlignment="1" applyProtection="1">
      <alignment horizontal="left"/>
      <protection hidden="1"/>
    </xf>
    <xf numFmtId="164" fontId="15" fillId="0" borderId="14" xfId="0" applyNumberFormat="1" applyFont="1" applyBorder="1" applyAlignment="1" applyProtection="1">
      <alignment horizontal="left"/>
      <protection hidden="1"/>
    </xf>
    <xf numFmtId="164" fontId="15" fillId="0" borderId="0" xfId="0" applyNumberFormat="1" applyFont="1" applyBorder="1" applyAlignment="1" applyProtection="1">
      <alignment horizontal="left"/>
      <protection hidden="1"/>
    </xf>
    <xf numFmtId="0" fontId="17" fillId="0" borderId="0" xfId="0" applyFont="1" applyBorder="1" applyAlignment="1" applyProtection="1">
      <alignment horizontal="left"/>
      <protection hidden="1"/>
    </xf>
    <xf numFmtId="0" fontId="23" fillId="0" borderId="0" xfId="2" applyFont="1" applyBorder="1" applyAlignment="1" applyProtection="1">
      <alignment horizontal="left"/>
      <protection hidden="1"/>
    </xf>
    <xf numFmtId="0" fontId="17" fillId="0" borderId="0" xfId="0" applyFont="1" applyAlignment="1" applyProtection="1">
      <alignment horizontal="left"/>
      <protection hidden="1"/>
    </xf>
    <xf numFmtId="3" fontId="17" fillId="0" borderId="0" xfId="2" applyNumberFormat="1" applyFont="1" applyFill="1" applyAlignment="1" applyProtection="1">
      <alignment horizontal="left"/>
      <protection hidden="1"/>
    </xf>
    <xf numFmtId="165" fontId="17" fillId="0" borderId="0" xfId="2" applyNumberFormat="1" applyFont="1" applyFill="1" applyAlignment="1" applyProtection="1">
      <alignment horizontal="left"/>
      <protection hidden="1"/>
    </xf>
    <xf numFmtId="0" fontId="24" fillId="0" borderId="0" xfId="2" applyFont="1" applyBorder="1" applyAlignment="1" applyProtection="1">
      <alignment horizontal="left"/>
      <protection hidden="1"/>
    </xf>
    <xf numFmtId="165" fontId="23" fillId="0" borderId="0" xfId="2" applyNumberFormat="1" applyFont="1" applyBorder="1" applyAlignment="1" applyProtection="1">
      <alignment horizontal="left"/>
      <protection hidden="1"/>
    </xf>
    <xf numFmtId="165" fontId="17" fillId="0" borderId="10" xfId="2" applyNumberFormat="1" applyFont="1" applyFill="1" applyBorder="1" applyAlignment="1" applyProtection="1">
      <alignment horizontal="left"/>
      <protection hidden="1"/>
    </xf>
    <xf numFmtId="165" fontId="17" fillId="0" borderId="0" xfId="2" applyNumberFormat="1" applyFont="1" applyFill="1" applyBorder="1" applyAlignment="1" applyProtection="1">
      <alignment horizontal="left"/>
      <protection hidden="1"/>
    </xf>
    <xf numFmtId="6" fontId="17" fillId="0" borderId="0" xfId="2" applyNumberFormat="1" applyFont="1" applyFill="1" applyAlignment="1" applyProtection="1">
      <alignment horizontal="left"/>
      <protection hidden="1"/>
    </xf>
    <xf numFmtId="6" fontId="17" fillId="0" borderId="0" xfId="2" applyNumberFormat="1" applyFont="1" applyFill="1" applyBorder="1" applyAlignment="1" applyProtection="1">
      <alignment horizontal="left"/>
      <protection hidden="1"/>
    </xf>
    <xf numFmtId="0" fontId="17" fillId="0" borderId="0" xfId="2" applyFont="1" applyFill="1" applyAlignment="1" applyProtection="1">
      <alignment horizontal="left"/>
      <protection hidden="1"/>
    </xf>
    <xf numFmtId="10" fontId="17" fillId="0" borderId="0" xfId="2" applyNumberFormat="1" applyFont="1" applyAlignment="1" applyProtection="1">
      <alignment horizontal="left"/>
      <protection hidden="1"/>
    </xf>
    <xf numFmtId="169" fontId="17" fillId="0" borderId="0" xfId="1" applyNumberFormat="1" applyFont="1" applyBorder="1" applyAlignment="1" applyProtection="1">
      <alignment horizontal="left"/>
      <protection hidden="1"/>
    </xf>
    <xf numFmtId="165" fontId="15" fillId="0" borderId="16" xfId="2" applyNumberFormat="1" applyFont="1" applyBorder="1" applyAlignment="1" applyProtection="1">
      <alignment horizontal="left"/>
      <protection hidden="1"/>
    </xf>
    <xf numFmtId="3" fontId="17" fillId="0" borderId="0" xfId="2" applyNumberFormat="1" applyFont="1" applyAlignment="1" applyProtection="1">
      <alignment horizontal="left"/>
      <protection hidden="1"/>
    </xf>
    <xf numFmtId="166" fontId="21" fillId="0" borderId="0" xfId="0" applyNumberFormat="1" applyFont="1" applyFill="1" applyBorder="1" applyAlignment="1" applyProtection="1">
      <alignment horizontal="left"/>
      <protection locked="0" hidden="1"/>
    </xf>
    <xf numFmtId="169" fontId="17" fillId="0" borderId="2" xfId="1" applyNumberFormat="1" applyFont="1" applyFill="1" applyBorder="1" applyAlignment="1" applyProtection="1">
      <alignment horizontal="left"/>
      <protection hidden="1"/>
    </xf>
    <xf numFmtId="0" fontId="15" fillId="0" borderId="3" xfId="2" applyFont="1" applyFill="1" applyBorder="1" applyAlignment="1" applyProtection="1">
      <alignment horizontal="left"/>
      <protection hidden="1"/>
    </xf>
    <xf numFmtId="167" fontId="21" fillId="0" borderId="0" xfId="0" applyNumberFormat="1" applyFont="1" applyFill="1" applyAlignment="1" applyProtection="1">
      <alignment horizontal="left"/>
      <protection locked="0" hidden="1"/>
    </xf>
    <xf numFmtId="166" fontId="21" fillId="0" borderId="0" xfId="0" applyNumberFormat="1" applyFont="1" applyFill="1" applyAlignment="1" applyProtection="1">
      <alignment horizontal="left"/>
      <protection locked="0" hidden="1"/>
    </xf>
    <xf numFmtId="2" fontId="17" fillId="0" borderId="0" xfId="2" applyNumberFormat="1" applyFont="1" applyFill="1" applyAlignment="1" applyProtection="1">
      <alignment horizontal="left"/>
      <protection hidden="1"/>
    </xf>
    <xf numFmtId="4" fontId="17" fillId="0" borderId="0" xfId="2" applyNumberFormat="1" applyFont="1" applyFill="1" applyAlignment="1" applyProtection="1">
      <alignment horizontal="left"/>
      <protection hidden="1"/>
    </xf>
    <xf numFmtId="1" fontId="17" fillId="0" borderId="0" xfId="2" applyNumberFormat="1" applyFont="1" applyFill="1" applyBorder="1" applyAlignment="1" applyProtection="1">
      <alignment horizontal="left"/>
      <protection hidden="1"/>
    </xf>
    <xf numFmtId="169" fontId="15" fillId="0" borderId="0" xfId="1" applyNumberFormat="1" applyFont="1" applyFill="1" applyBorder="1" applyAlignment="1" applyProtection="1">
      <alignment horizontal="left"/>
      <protection hidden="1"/>
    </xf>
    <xf numFmtId="0" fontId="17" fillId="0" borderId="5" xfId="2" applyFont="1" applyFill="1" applyBorder="1" applyAlignment="1" applyProtection="1">
      <alignment horizontal="left"/>
      <protection hidden="1"/>
    </xf>
    <xf numFmtId="165" fontId="17" fillId="0" borderId="0" xfId="1" applyNumberFormat="1" applyFont="1" applyFill="1" applyBorder="1" applyAlignment="1" applyProtection="1">
      <alignment horizontal="left"/>
      <protection hidden="1"/>
    </xf>
    <xf numFmtId="165" fontId="17" fillId="0" borderId="5" xfId="2" applyNumberFormat="1" applyFont="1" applyFill="1" applyBorder="1" applyAlignment="1" applyProtection="1">
      <alignment horizontal="left"/>
      <protection hidden="1"/>
    </xf>
    <xf numFmtId="3" fontId="17" fillId="0" borderId="0" xfId="2" applyNumberFormat="1" applyFont="1" applyFill="1" applyBorder="1" applyAlignment="1" applyProtection="1">
      <alignment horizontal="left"/>
      <protection hidden="1"/>
    </xf>
    <xf numFmtId="3" fontId="15" fillId="0" borderId="0" xfId="2" applyNumberFormat="1" applyFont="1" applyBorder="1" applyAlignment="1" applyProtection="1">
      <alignment horizontal="left"/>
      <protection hidden="1"/>
    </xf>
    <xf numFmtId="4" fontId="17" fillId="0" borderId="0" xfId="2" applyNumberFormat="1" applyFont="1" applyFill="1" applyBorder="1" applyAlignment="1" applyProtection="1">
      <alignment horizontal="left"/>
      <protection hidden="1"/>
    </xf>
    <xf numFmtId="4" fontId="17" fillId="0" borderId="7" xfId="2" applyNumberFormat="1" applyFont="1" applyFill="1" applyBorder="1" applyAlignment="1" applyProtection="1">
      <alignment horizontal="left"/>
      <protection hidden="1"/>
    </xf>
    <xf numFmtId="0" fontId="17" fillId="0" borderId="7" xfId="2" applyFont="1" applyFill="1" applyBorder="1" applyAlignment="1" applyProtection="1">
      <alignment horizontal="left"/>
      <protection hidden="1"/>
    </xf>
    <xf numFmtId="165" fontId="15" fillId="0" borderId="8" xfId="2" applyNumberFormat="1" applyFont="1" applyFill="1" applyBorder="1" applyAlignment="1" applyProtection="1">
      <alignment horizontal="left"/>
      <protection hidden="1"/>
    </xf>
    <xf numFmtId="3" fontId="17" fillId="0" borderId="0" xfId="2" applyNumberFormat="1" applyFont="1" applyBorder="1" applyAlignment="1" applyProtection="1">
      <alignment horizontal="left"/>
      <protection hidden="1"/>
    </xf>
    <xf numFmtId="3" fontId="15" fillId="0" borderId="0" xfId="2" applyNumberFormat="1" applyFont="1" applyFill="1" applyBorder="1" applyAlignment="1" applyProtection="1">
      <alignment horizontal="left"/>
      <protection hidden="1"/>
    </xf>
    <xf numFmtId="3" fontId="25" fillId="0" borderId="0" xfId="3" applyNumberFormat="1" applyFont="1" applyAlignment="1" applyProtection="1">
      <alignment horizontal="left"/>
      <protection hidden="1"/>
    </xf>
    <xf numFmtId="170" fontId="17" fillId="0" borderId="0" xfId="2" applyNumberFormat="1" applyFont="1" applyAlignment="1" applyProtection="1">
      <alignment horizontal="left" wrapText="1"/>
      <protection hidden="1"/>
    </xf>
    <xf numFmtId="0" fontId="17" fillId="0" borderId="0" xfId="2" applyFont="1" applyBorder="1" applyAlignment="1" applyProtection="1">
      <alignment horizontal="left" wrapText="1"/>
      <protection hidden="1"/>
    </xf>
    <xf numFmtId="166" fontId="21" fillId="0" borderId="0" xfId="0" applyNumberFormat="1" applyFont="1" applyFill="1" applyBorder="1" applyAlignment="1" applyProtection="1">
      <alignment horizontal="left" wrapText="1"/>
      <protection locked="0" hidden="1"/>
    </xf>
    <xf numFmtId="5" fontId="17" fillId="0" borderId="0" xfId="2" applyNumberFormat="1" applyFont="1" applyAlignment="1" applyProtection="1">
      <alignment horizontal="left" wrapText="1"/>
      <protection hidden="1"/>
    </xf>
    <xf numFmtId="0" fontId="27" fillId="0" borderId="0" xfId="2" applyFont="1" applyAlignment="1" applyProtection="1">
      <alignment horizontal="left"/>
      <protection hidden="1"/>
    </xf>
    <xf numFmtId="0" fontId="15" fillId="0" borderId="0" xfId="0" applyFont="1" applyAlignment="1" applyProtection="1">
      <alignment horizontal="left"/>
      <protection hidden="1"/>
    </xf>
    <xf numFmtId="170" fontId="15" fillId="0" borderId="0" xfId="2" applyNumberFormat="1" applyFont="1" applyAlignment="1" applyProtection="1">
      <alignment horizontal="left"/>
      <protection hidden="1"/>
    </xf>
    <xf numFmtId="170" fontId="14" fillId="0" borderId="0" xfId="0" applyNumberFormat="1" applyFont="1" applyAlignment="1" applyProtection="1">
      <alignment horizontal="left"/>
      <protection hidden="1"/>
    </xf>
    <xf numFmtId="2" fontId="17" fillId="0" borderId="31" xfId="0" applyNumberFormat="1" applyFont="1" applyFill="1" applyBorder="1" applyAlignment="1">
      <alignment horizontal="left" vertical="center"/>
    </xf>
    <xf numFmtId="1" fontId="19" fillId="0" borderId="20" xfId="0" applyNumberFormat="1" applyFont="1" applyFill="1" applyBorder="1" applyAlignment="1">
      <alignment horizontal="left" vertical="center"/>
    </xf>
    <xf numFmtId="2" fontId="19" fillId="0" borderId="20" xfId="0" applyNumberFormat="1" applyFont="1" applyFill="1" applyBorder="1" applyAlignment="1">
      <alignment horizontal="left" vertical="center"/>
    </xf>
    <xf numFmtId="1" fontId="19" fillId="0" borderId="21" xfId="0" applyNumberFormat="1" applyFont="1" applyFill="1" applyBorder="1" applyAlignment="1">
      <alignment horizontal="left" vertical="center"/>
    </xf>
    <xf numFmtId="2" fontId="19" fillId="0" borderId="21" xfId="0" applyNumberFormat="1" applyFont="1" applyFill="1" applyBorder="1" applyAlignment="1">
      <alignment horizontal="left" vertical="center"/>
    </xf>
    <xf numFmtId="0" fontId="18" fillId="0" borderId="0" xfId="0" applyFont="1" applyAlignment="1">
      <alignment horizontal="left"/>
    </xf>
    <xf numFmtId="0" fontId="14" fillId="6" borderId="30" xfId="0" applyFont="1" applyFill="1" applyBorder="1" applyAlignment="1">
      <alignment horizontal="left"/>
    </xf>
    <xf numFmtId="0" fontId="14" fillId="0" borderId="20" xfId="0" applyFont="1" applyBorder="1" applyAlignment="1">
      <alignment horizontal="left"/>
    </xf>
    <xf numFmtId="2" fontId="14" fillId="0" borderId="20" xfId="0" applyNumberFormat="1" applyFont="1" applyFill="1" applyBorder="1" applyAlignment="1">
      <alignment horizontal="left"/>
    </xf>
    <xf numFmtId="2" fontId="28" fillId="0" borderId="9" xfId="0" applyNumberFormat="1" applyFont="1" applyFill="1" applyBorder="1" applyAlignment="1">
      <alignment horizontal="left" wrapText="1"/>
    </xf>
    <xf numFmtId="2" fontId="28" fillId="0" borderId="22" xfId="0" applyNumberFormat="1" applyFont="1" applyFill="1" applyBorder="1" applyAlignment="1">
      <alignment horizontal="left" wrapText="1"/>
    </xf>
    <xf numFmtId="2" fontId="28" fillId="0" borderId="23" xfId="0" applyNumberFormat="1" applyFont="1" applyFill="1" applyBorder="1" applyAlignment="1">
      <alignment horizontal="left" wrapText="1"/>
    </xf>
    <xf numFmtId="2" fontId="14" fillId="0" borderId="20" xfId="0" applyNumberFormat="1" applyFont="1" applyBorder="1" applyAlignment="1">
      <alignment horizontal="left"/>
    </xf>
    <xf numFmtId="2" fontId="19" fillId="0" borderId="31" xfId="0" applyNumberFormat="1" applyFont="1" applyFill="1" applyBorder="1" applyAlignment="1">
      <alignment horizontal="left" vertical="center"/>
    </xf>
    <xf numFmtId="2" fontId="18" fillId="0" borderId="20" xfId="0" applyNumberFormat="1" applyFont="1" applyFill="1" applyBorder="1" applyAlignment="1">
      <alignment horizontal="left"/>
    </xf>
    <xf numFmtId="165" fontId="18" fillId="0" borderId="20" xfId="0" applyNumberFormat="1" applyFont="1" applyFill="1" applyBorder="1" applyAlignment="1">
      <alignment horizontal="left"/>
    </xf>
    <xf numFmtId="2" fontId="19" fillId="0" borderId="35" xfId="0" applyNumberFormat="1" applyFont="1" applyFill="1" applyBorder="1" applyAlignment="1">
      <alignment horizontal="left" vertical="center" wrapText="1"/>
    </xf>
    <xf numFmtId="2" fontId="19" fillId="0" borderId="29" xfId="0" applyNumberFormat="1" applyFont="1" applyFill="1" applyBorder="1" applyAlignment="1">
      <alignment horizontal="left" vertical="center" wrapText="1"/>
    </xf>
    <xf numFmtId="2" fontId="28" fillId="0" borderId="25" xfId="0" applyNumberFormat="1" applyFont="1" applyFill="1" applyBorder="1" applyAlignment="1">
      <alignment horizontal="left" vertical="center" wrapText="1"/>
    </xf>
    <xf numFmtId="2" fontId="28" fillId="0" borderId="36" xfId="0" applyNumberFormat="1" applyFont="1" applyFill="1" applyBorder="1" applyAlignment="1">
      <alignment horizontal="left" vertical="center" wrapText="1"/>
    </xf>
    <xf numFmtId="2" fontId="28" fillId="0" borderId="24" xfId="0" applyNumberFormat="1" applyFont="1" applyFill="1" applyBorder="1" applyAlignment="1">
      <alignment horizontal="left" vertical="center" wrapText="1"/>
    </xf>
    <xf numFmtId="165" fontId="18" fillId="0" borderId="21" xfId="0" applyNumberFormat="1" applyFont="1" applyFill="1" applyBorder="1" applyAlignment="1">
      <alignment horizontal="left"/>
    </xf>
    <xf numFmtId="4" fontId="14" fillId="0" borderId="0" xfId="0" applyNumberFormat="1" applyFont="1" applyAlignment="1">
      <alignment horizontal="left"/>
    </xf>
    <xf numFmtId="0" fontId="17" fillId="0" borderId="0" xfId="0" applyFont="1" applyFill="1" applyBorder="1" applyAlignment="1">
      <alignment horizontal="left"/>
    </xf>
    <xf numFmtId="49" fontId="19" fillId="0" borderId="19" xfId="0" applyNumberFormat="1" applyFont="1" applyFill="1" applyBorder="1" applyAlignment="1">
      <alignment horizontal="left" vertical="center"/>
    </xf>
    <xf numFmtId="49" fontId="28" fillId="0" borderId="27" xfId="0" applyNumberFormat="1" applyFont="1" applyFill="1" applyBorder="1" applyAlignment="1">
      <alignment horizontal="left" vertical="center" wrapText="1"/>
    </xf>
    <xf numFmtId="49" fontId="28" fillId="0" borderId="27" xfId="0" applyNumberFormat="1" applyFont="1" applyFill="1" applyBorder="1" applyAlignment="1">
      <alignment horizontal="left" vertical="center"/>
    </xf>
    <xf numFmtId="49" fontId="29" fillId="4" borderId="18" xfId="0" applyNumberFormat="1" applyFont="1" applyFill="1" applyBorder="1" applyAlignment="1">
      <alignment horizontal="left" vertical="center" wrapText="1"/>
    </xf>
    <xf numFmtId="49" fontId="29" fillId="4" borderId="28" xfId="0" applyNumberFormat="1" applyFont="1" applyFill="1" applyBorder="1" applyAlignment="1">
      <alignment horizontal="left" vertical="center" wrapText="1"/>
    </xf>
    <xf numFmtId="0" fontId="19" fillId="0" borderId="0" xfId="0" applyFont="1" applyAlignment="1">
      <alignment horizontal="left"/>
    </xf>
    <xf numFmtId="49" fontId="29" fillId="5" borderId="17" xfId="0" applyNumberFormat="1" applyFont="1" applyFill="1" applyBorder="1" applyAlignment="1">
      <alignment horizontal="left" vertical="center" wrapText="1"/>
    </xf>
    <xf numFmtId="0" fontId="19" fillId="0" borderId="19" xfId="0" applyFont="1" applyFill="1" applyBorder="1" applyAlignment="1">
      <alignment horizontal="left" vertical="center"/>
    </xf>
    <xf numFmtId="0" fontId="19" fillId="0" borderId="26" xfId="0" applyFont="1" applyFill="1" applyBorder="1" applyAlignment="1">
      <alignment horizontal="left" vertical="center"/>
    </xf>
    <xf numFmtId="0" fontId="19" fillId="0" borderId="9" xfId="0" applyFont="1" applyFill="1" applyBorder="1" applyAlignment="1">
      <alignment horizontal="left" vertical="center"/>
    </xf>
    <xf numFmtId="0" fontId="19" fillId="0" borderId="0" xfId="0" applyFont="1" applyFill="1" applyAlignment="1">
      <alignment horizontal="left"/>
    </xf>
    <xf numFmtId="0" fontId="14" fillId="0" borderId="0" xfId="0" applyFont="1" applyFill="1" applyBorder="1" applyAlignment="1">
      <alignment horizontal="left"/>
    </xf>
    <xf numFmtId="165" fontId="19" fillId="0" borderId="9" xfId="0" applyNumberFormat="1" applyFont="1" applyFill="1" applyBorder="1" applyAlignment="1">
      <alignment horizontal="left"/>
    </xf>
    <xf numFmtId="165" fontId="28" fillId="0" borderId="9" xfId="0" applyNumberFormat="1" applyFont="1" applyFill="1" applyBorder="1" applyAlignment="1">
      <alignment horizontal="left"/>
    </xf>
    <xf numFmtId="0" fontId="17" fillId="0" borderId="0" xfId="0" applyFont="1" applyAlignment="1">
      <alignment horizontal="left" wrapText="1"/>
    </xf>
    <xf numFmtId="0" fontId="14" fillId="0" borderId="0" xfId="0" applyFont="1" applyAlignment="1" applyProtection="1">
      <alignment horizontal="left" wrapText="1"/>
      <protection hidden="1"/>
    </xf>
    <xf numFmtId="0" fontId="17" fillId="0" borderId="0" xfId="2" applyFont="1" applyAlignment="1" applyProtection="1">
      <alignment horizontal="left" wrapText="1"/>
      <protection hidden="1"/>
    </xf>
    <xf numFmtId="0" fontId="17" fillId="0" borderId="0" xfId="0" applyFont="1" applyAlignment="1">
      <alignment horizontal="left" wrapText="1"/>
    </xf>
    <xf numFmtId="0" fontId="14" fillId="0" borderId="1" xfId="0" applyFont="1" applyBorder="1" applyAlignment="1"/>
    <xf numFmtId="0" fontId="14" fillId="0" borderId="2" xfId="0" applyFont="1" applyBorder="1" applyAlignment="1"/>
    <xf numFmtId="0" fontId="14" fillId="0" borderId="3" xfId="0" applyFont="1" applyBorder="1" applyAlignment="1"/>
    <xf numFmtId="0" fontId="15" fillId="0" borderId="4" xfId="0" applyFont="1" applyBorder="1" applyAlignment="1"/>
    <xf numFmtId="0" fontId="14" fillId="0" borderId="0" xfId="0" applyFont="1" applyBorder="1" applyAlignment="1"/>
    <xf numFmtId="0" fontId="14" fillId="0" borderId="5" xfId="0" applyFont="1" applyBorder="1" applyAlignment="1"/>
    <xf numFmtId="0" fontId="14" fillId="0" borderId="4" xfId="0" applyFont="1" applyBorder="1" applyAlignment="1"/>
    <xf numFmtId="0" fontId="16" fillId="0" borderId="4" xfId="0" applyFont="1" applyFill="1" applyBorder="1" applyAlignment="1"/>
    <xf numFmtId="0" fontId="17" fillId="0" borderId="4" xfId="0" applyFont="1" applyFill="1" applyBorder="1" applyAlignment="1"/>
    <xf numFmtId="0" fontId="17" fillId="0" borderId="4" xfId="0" applyFont="1" applyBorder="1" applyAlignment="1"/>
    <xf numFmtId="0" fontId="14" fillId="0" borderId="4" xfId="0" applyFont="1" applyBorder="1" applyAlignment="1">
      <alignment wrapText="1"/>
    </xf>
    <xf numFmtId="0" fontId="14" fillId="0" borderId="0" xfId="0" applyFont="1" applyBorder="1" applyAlignment="1">
      <alignment wrapText="1"/>
    </xf>
    <xf numFmtId="0" fontId="15" fillId="0" borderId="0" xfId="0" applyFont="1" applyBorder="1" applyAlignment="1">
      <alignment wrapText="1"/>
    </xf>
    <xf numFmtId="0" fontId="18" fillId="0" borderId="4" xfId="0" applyFont="1" applyBorder="1" applyAlignment="1"/>
    <xf numFmtId="0" fontId="14" fillId="0" borderId="6" xfId="0" applyFont="1" applyFill="1" applyBorder="1" applyAlignment="1"/>
    <xf numFmtId="0" fontId="14" fillId="0" borderId="7" xfId="0" applyFont="1" applyBorder="1" applyAlignment="1"/>
    <xf numFmtId="0" fontId="14" fillId="0" borderId="8" xfId="0" applyFont="1" applyBorder="1" applyAlignment="1"/>
    <xf numFmtId="2" fontId="18" fillId="0" borderId="39" xfId="0" applyNumberFormat="1" applyFont="1" applyBorder="1" applyAlignment="1">
      <alignment horizontal="left" wrapText="1"/>
    </xf>
    <xf numFmtId="165" fontId="18" fillId="0" borderId="40" xfId="0" applyNumberFormat="1" applyFont="1" applyBorder="1" applyAlignment="1">
      <alignment horizontal="left"/>
    </xf>
    <xf numFmtId="165" fontId="18" fillId="0" borderId="41" xfId="0" applyNumberFormat="1" applyFont="1" applyBorder="1" applyAlignment="1">
      <alignment horizontal="left"/>
    </xf>
    <xf numFmtId="165" fontId="18" fillId="0" borderId="42" xfId="0" applyNumberFormat="1" applyFont="1" applyBorder="1" applyAlignment="1">
      <alignment horizontal="left"/>
    </xf>
    <xf numFmtId="165" fontId="18" fillId="0" borderId="9" xfId="0" applyNumberFormat="1" applyFont="1" applyFill="1" applyBorder="1" applyAlignment="1">
      <alignment horizontal="left"/>
    </xf>
    <xf numFmtId="165" fontId="18" fillId="0" borderId="38" xfId="0" applyNumberFormat="1" applyFont="1" applyFill="1" applyBorder="1" applyAlignment="1">
      <alignment horizontal="left"/>
    </xf>
    <xf numFmtId="0" fontId="30" fillId="0" borderId="0" xfId="0" applyFont="1" applyAlignment="1">
      <alignment horizontal="left"/>
    </xf>
    <xf numFmtId="0" fontId="31" fillId="0" borderId="0" xfId="0" applyFont="1" applyAlignment="1">
      <alignment horizontal="left"/>
    </xf>
    <xf numFmtId="0" fontId="26" fillId="0" borderId="0" xfId="2" applyFont="1" applyAlignment="1" applyProtection="1">
      <alignment horizontal="left"/>
      <protection hidden="1"/>
    </xf>
    <xf numFmtId="3" fontId="14" fillId="0" borderId="37" xfId="0" applyNumberFormat="1" applyFont="1" applyFill="1" applyBorder="1" applyAlignment="1">
      <alignment horizontal="left"/>
    </xf>
    <xf numFmtId="3" fontId="14" fillId="0" borderId="9" xfId="0" applyNumberFormat="1" applyFont="1" applyFill="1" applyBorder="1" applyAlignment="1">
      <alignment horizontal="left"/>
    </xf>
    <xf numFmtId="165" fontId="14" fillId="0" borderId="0" xfId="0" applyNumberFormat="1" applyFont="1" applyAlignment="1">
      <alignment horizontal="left"/>
    </xf>
    <xf numFmtId="164" fontId="14" fillId="0" borderId="0" xfId="0" applyNumberFormat="1" applyFont="1" applyAlignment="1">
      <alignment horizontal="left"/>
    </xf>
    <xf numFmtId="0" fontId="17" fillId="0" borderId="0" xfId="0" applyFont="1" applyAlignment="1" applyProtection="1">
      <alignment horizontal="left" wrapText="1"/>
      <protection hidden="1"/>
    </xf>
    <xf numFmtId="0" fontId="14" fillId="0" borderId="9" xfId="0" applyFont="1" applyBorder="1" applyAlignment="1">
      <alignment horizontal="left"/>
    </xf>
    <xf numFmtId="0" fontId="14" fillId="0" borderId="17" xfId="0" applyFont="1" applyBorder="1" applyAlignment="1">
      <alignment horizontal="left"/>
    </xf>
    <xf numFmtId="0" fontId="19" fillId="0" borderId="0" xfId="0" applyFont="1" applyAlignment="1">
      <alignment wrapText="1"/>
    </xf>
    <xf numFmtId="0" fontId="32" fillId="0" borderId="0" xfId="0" applyFont="1" applyAlignment="1">
      <alignment horizontal="left"/>
    </xf>
    <xf numFmtId="1" fontId="19" fillId="7" borderId="20" xfId="0" applyNumberFormat="1" applyFont="1" applyFill="1" applyBorder="1" applyAlignment="1">
      <alignment horizontal="left" vertical="center"/>
    </xf>
    <xf numFmtId="0" fontId="14" fillId="0" borderId="4" xfId="0" applyFont="1" applyBorder="1" applyAlignment="1">
      <alignment vertical="top" wrapText="1"/>
    </xf>
    <xf numFmtId="0" fontId="14" fillId="0" borderId="0" xfId="0" applyFont="1" applyBorder="1" applyAlignment="1">
      <alignment vertical="top" wrapText="1"/>
    </xf>
    <xf numFmtId="0" fontId="17" fillId="0" borderId="4" xfId="0" applyFont="1" applyBorder="1" applyAlignment="1">
      <alignment wrapText="1"/>
    </xf>
    <xf numFmtId="0" fontId="17" fillId="0" borderId="0" xfId="0" applyFont="1" applyBorder="1" applyAlignment="1">
      <alignment wrapText="1"/>
    </xf>
    <xf numFmtId="0" fontId="15" fillId="0" borderId="4" xfId="0" applyFont="1" applyBorder="1" applyAlignment="1">
      <alignment wrapText="1"/>
    </xf>
    <xf numFmtId="0" fontId="18" fillId="0" borderId="0" xfId="0" applyFont="1" applyBorder="1" applyAlignment="1">
      <alignment wrapText="1"/>
    </xf>
    <xf numFmtId="0" fontId="15" fillId="0" borderId="0" xfId="0" applyFont="1" applyBorder="1" applyAlignment="1">
      <alignment wrapText="1"/>
    </xf>
    <xf numFmtId="0" fontId="17" fillId="0" borderId="4" xfId="0" applyFont="1" applyFill="1" applyBorder="1" applyAlignment="1">
      <alignment wrapText="1"/>
    </xf>
    <xf numFmtId="0" fontId="17" fillId="0" borderId="0" xfId="0" applyFont="1" applyFill="1" applyBorder="1" applyAlignment="1">
      <alignment wrapText="1"/>
    </xf>
    <xf numFmtId="0" fontId="14" fillId="0" borderId="4" xfId="0" applyFont="1" applyFill="1" applyBorder="1" applyAlignment="1">
      <alignment wrapText="1"/>
    </xf>
    <xf numFmtId="0" fontId="14" fillId="0" borderId="0" xfId="0" applyFont="1" applyFill="1" applyBorder="1" applyAlignment="1">
      <alignment wrapText="1"/>
    </xf>
    <xf numFmtId="0" fontId="17" fillId="0" borderId="11" xfId="2" applyFont="1" applyBorder="1" applyAlignment="1" applyProtection="1">
      <alignment horizontal="left"/>
      <protection hidden="1"/>
    </xf>
    <xf numFmtId="0" fontId="17" fillId="0" borderId="12" xfId="2" applyFont="1" applyBorder="1" applyAlignment="1" applyProtection="1">
      <alignment horizontal="left"/>
      <protection hidden="1"/>
    </xf>
    <xf numFmtId="0" fontId="17" fillId="0" borderId="13" xfId="2" applyFont="1" applyBorder="1" applyAlignment="1" applyProtection="1">
      <alignment horizontal="left"/>
      <protection hidden="1"/>
    </xf>
    <xf numFmtId="0" fontId="17" fillId="0" borderId="0" xfId="0" applyFont="1" applyAlignment="1" applyProtection="1">
      <alignment horizontal="left" wrapText="1"/>
      <protection hidden="1"/>
    </xf>
    <xf numFmtId="0" fontId="15" fillId="0" borderId="11" xfId="2" applyFont="1" applyBorder="1" applyAlignment="1" applyProtection="1">
      <alignment horizontal="left"/>
      <protection hidden="1"/>
    </xf>
    <xf numFmtId="0" fontId="15" fillId="0" borderId="12" xfId="2" applyFont="1" applyBorder="1" applyAlignment="1" applyProtection="1">
      <alignment horizontal="left"/>
      <protection hidden="1"/>
    </xf>
    <xf numFmtId="0" fontId="15" fillId="0" borderId="13" xfId="2" applyFont="1" applyBorder="1" applyAlignment="1" applyProtection="1">
      <alignment horizontal="left"/>
      <protection hidden="1"/>
    </xf>
    <xf numFmtId="0" fontId="17" fillId="0" borderId="0" xfId="2" applyFont="1" applyAlignment="1" applyProtection="1">
      <alignment horizontal="left" wrapText="1"/>
      <protection hidden="1"/>
    </xf>
    <xf numFmtId="0" fontId="17" fillId="0" borderId="0" xfId="0" applyFont="1" applyFill="1" applyBorder="1" applyAlignment="1">
      <alignment horizontal="left" wrapText="1"/>
    </xf>
    <xf numFmtId="0" fontId="14" fillId="0" borderId="0" xfId="0" applyFont="1" applyAlignment="1" applyProtection="1">
      <alignment horizontal="left" wrapText="1"/>
      <protection hidden="1"/>
    </xf>
    <xf numFmtId="0" fontId="14" fillId="0" borderId="9" xfId="0" applyFont="1" applyBorder="1" applyAlignment="1">
      <alignment horizontal="left"/>
    </xf>
    <xf numFmtId="0" fontId="14" fillId="0" borderId="17" xfId="0" applyFont="1" applyBorder="1" applyAlignment="1">
      <alignment horizontal="left"/>
    </xf>
    <xf numFmtId="0" fontId="17" fillId="0" borderId="0" xfId="0" applyFont="1" applyAlignment="1">
      <alignment horizontal="left" wrapText="1"/>
    </xf>
    <xf numFmtId="0" fontId="14" fillId="6" borderId="32" xfId="0" applyFont="1" applyFill="1" applyBorder="1" applyAlignment="1">
      <alignment horizontal="left"/>
    </xf>
    <xf numFmtId="0" fontId="14" fillId="6" borderId="33" xfId="0" applyFont="1" applyFill="1" applyBorder="1" applyAlignment="1">
      <alignment horizontal="left"/>
    </xf>
    <xf numFmtId="0" fontId="14" fillId="6" borderId="34" xfId="0" applyFont="1" applyFill="1" applyBorder="1" applyAlignment="1">
      <alignment horizontal="left"/>
    </xf>
    <xf numFmtId="2" fontId="28" fillId="0" borderId="23" xfId="0" applyNumberFormat="1" applyFont="1" applyFill="1" applyBorder="1" applyAlignment="1">
      <alignment horizontal="left" wrapText="1"/>
    </xf>
    <xf numFmtId="0" fontId="18" fillId="0" borderId="9" xfId="0" applyFont="1" applyFill="1" applyBorder="1" applyAlignment="1">
      <alignment horizontal="left" wrapText="1"/>
    </xf>
    <xf numFmtId="2" fontId="28" fillId="0" borderId="9" xfId="0" applyNumberFormat="1" applyFont="1" applyFill="1" applyBorder="1" applyAlignment="1">
      <alignment horizontal="left" wrapText="1"/>
    </xf>
  </cellXfs>
  <cellStyles count="40">
    <cellStyle name="%" xfId="5" xr:uid="{00000000-0005-0000-0000-000000000000}"/>
    <cellStyle name="% 2" xfId="6" xr:uid="{00000000-0005-0000-0000-000001000000}"/>
    <cellStyle name="Comma" xfId="1" builtinId="3"/>
    <cellStyle name="Comma 2" xfId="7" xr:uid="{00000000-0005-0000-0000-000003000000}"/>
    <cellStyle name="Comma 2 2" xfId="8" xr:uid="{00000000-0005-0000-0000-000004000000}"/>
    <cellStyle name="Comma 2 3" xfId="9" xr:uid="{00000000-0005-0000-0000-000005000000}"/>
    <cellStyle name="Comma 3" xfId="10" xr:uid="{00000000-0005-0000-0000-000006000000}"/>
    <cellStyle name="Comma 3 2" xfId="11" xr:uid="{00000000-0005-0000-0000-000007000000}"/>
    <cellStyle name="Comma 4" xfId="12" xr:uid="{00000000-0005-0000-0000-000008000000}"/>
    <cellStyle name="Comma 5" xfId="13" xr:uid="{00000000-0005-0000-0000-000009000000}"/>
    <cellStyle name="Currency 2" xfId="14" xr:uid="{00000000-0005-0000-0000-00000A000000}"/>
    <cellStyle name="Currency 2 2" xfId="15" xr:uid="{00000000-0005-0000-0000-00000B000000}"/>
    <cellStyle name="Currency 2 3" xfId="16" xr:uid="{00000000-0005-0000-0000-00000C000000}"/>
    <cellStyle name="Currency 3" xfId="17" xr:uid="{00000000-0005-0000-0000-00000D000000}"/>
    <cellStyle name="Currency 3 2" xfId="18" xr:uid="{00000000-0005-0000-0000-00000E000000}"/>
    <cellStyle name="Currency 3 3" xfId="19" xr:uid="{00000000-0005-0000-0000-00000F000000}"/>
    <cellStyle name="Currency 4" xfId="20" xr:uid="{00000000-0005-0000-0000-000010000000}"/>
    <cellStyle name="Currency 5" xfId="21" xr:uid="{00000000-0005-0000-0000-000011000000}"/>
    <cellStyle name="Normal" xfId="0" builtinId="0"/>
    <cellStyle name="Normal 2" xfId="4" xr:uid="{00000000-0005-0000-0000-000013000000}"/>
    <cellStyle name="Normal 2 2" xfId="22" xr:uid="{00000000-0005-0000-0000-000014000000}"/>
    <cellStyle name="Normal 2 3" xfId="23" xr:uid="{00000000-0005-0000-0000-000015000000}"/>
    <cellStyle name="Normal 2_Proforma" xfId="24" xr:uid="{00000000-0005-0000-0000-000016000000}"/>
    <cellStyle name="Normal 3" xfId="25" xr:uid="{00000000-0005-0000-0000-000017000000}"/>
    <cellStyle name="Normal 3 2" xfId="26" xr:uid="{00000000-0005-0000-0000-000018000000}"/>
    <cellStyle name="Normal 4" xfId="27" xr:uid="{00000000-0005-0000-0000-000019000000}"/>
    <cellStyle name="Normal 4 2" xfId="28" xr:uid="{00000000-0005-0000-0000-00001A000000}"/>
    <cellStyle name="Normal 4 3" xfId="29" xr:uid="{00000000-0005-0000-0000-00001B000000}"/>
    <cellStyle name="Normal 4_example school pro-forma" xfId="30" xr:uid="{00000000-0005-0000-0000-00001C000000}"/>
    <cellStyle name="Normal 5" xfId="31" xr:uid="{00000000-0005-0000-0000-00001D000000}"/>
    <cellStyle name="Normal 6" xfId="39" xr:uid="{00000000-0005-0000-0000-00001E000000}"/>
    <cellStyle name="Normal 9" xfId="38" xr:uid="{00000000-0005-0000-0000-00001F000000}"/>
    <cellStyle name="Normal_0242 1998-99 ESTIMATE" xfId="2" xr:uid="{00000000-0005-0000-0000-000020000000}"/>
    <cellStyle name="Normal_NOR data PLASC 2002" xfId="3" xr:uid="{00000000-0005-0000-0000-000021000000}"/>
    <cellStyle name="Normal_Schools" xfId="37" xr:uid="{00000000-0005-0000-0000-000022000000}"/>
    <cellStyle name="Percent 2" xfId="32" xr:uid="{00000000-0005-0000-0000-000023000000}"/>
    <cellStyle name="Percent 2 2" xfId="33" xr:uid="{00000000-0005-0000-0000-000024000000}"/>
    <cellStyle name="Percent 2 2 2" xfId="34" xr:uid="{00000000-0005-0000-0000-000025000000}"/>
    <cellStyle name="Percent 2 3" xfId="35" xr:uid="{00000000-0005-0000-0000-000026000000}"/>
    <cellStyle name="Percent 3" xfId="36" xr:uid="{00000000-0005-0000-0000-000027000000}"/>
  </cellStyles>
  <dxfs count="0"/>
  <tableStyles count="0" defaultTableStyle="TableStyleMedium2" defaultPivotStyle="PivotStyleLight16"/>
  <colors>
    <mruColors>
      <color rgb="FF35EB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hyperlink" Target="https://www.gov.uk/help-with-childcare-costs/free-childcare-2-year-olds" TargetMode="External"/><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hyperlink" Target="https://www.gov.uk/get-extra-early-years-funding" TargetMode="External"/><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hyperlink" Target="https://www.gov.uk/30-hours-free-childcare" TargetMode="External"/><Relationship Id="rId5" Type="http://schemas.openxmlformats.org/officeDocument/2006/relationships/image" Target="../media/image15.png"/><Relationship Id="rId10" Type="http://schemas.openxmlformats.org/officeDocument/2006/relationships/hyperlink" Target="https://www.lincolnshire.gov.uk/early-years-education/support-childcare-providers/4?documentId=292&amp;categoryId=20088" TargetMode="External"/><Relationship Id="rId4" Type="http://schemas.openxmlformats.org/officeDocument/2006/relationships/image" Target="../media/image14.png"/><Relationship Id="rId9" Type="http://schemas.openxmlformats.org/officeDocument/2006/relationships/hyperlink" Target="https://lincolnshire.moderngov.co.uk/ieListDocuments.aspx?CId=166&amp;MId=6207&amp;Ver=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6449325</xdr:colOff>
      <xdr:row>45</xdr:row>
      <xdr:rowOff>96460</xdr:rowOff>
    </xdr:to>
    <xdr:pic>
      <xdr:nvPicPr>
        <xdr:cNvPr id="85" name="Picture 84">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1"/>
        <a:stretch>
          <a:fillRect/>
        </a:stretch>
      </xdr:blipFill>
      <xdr:spPr>
        <a:xfrm>
          <a:off x="0" y="0"/>
          <a:ext cx="6449325" cy="8668960"/>
        </a:xfrm>
        <a:prstGeom prst="rect">
          <a:avLst/>
        </a:prstGeom>
      </xdr:spPr>
    </xdr:pic>
    <xdr:clientData/>
  </xdr:twoCellAnchor>
  <xdr:twoCellAnchor editAs="oneCell">
    <xdr:from>
      <xdr:col>0</xdr:col>
      <xdr:colOff>0</xdr:colOff>
      <xdr:row>46</xdr:row>
      <xdr:rowOff>0</xdr:rowOff>
    </xdr:from>
    <xdr:to>
      <xdr:col>0</xdr:col>
      <xdr:colOff>6487430</xdr:colOff>
      <xdr:row>91</xdr:row>
      <xdr:rowOff>105986</xdr:rowOff>
    </xdr:to>
    <xdr:pic>
      <xdr:nvPicPr>
        <xdr:cNvPr id="88" name="Picture 87">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2"/>
        <a:stretch>
          <a:fillRect/>
        </a:stretch>
      </xdr:blipFill>
      <xdr:spPr>
        <a:xfrm>
          <a:off x="0" y="8763000"/>
          <a:ext cx="6487430" cy="8678486"/>
        </a:xfrm>
        <a:prstGeom prst="rect">
          <a:avLst/>
        </a:prstGeom>
      </xdr:spPr>
    </xdr:pic>
    <xdr:clientData/>
  </xdr:twoCellAnchor>
  <xdr:twoCellAnchor editAs="oneCell">
    <xdr:from>
      <xdr:col>0</xdr:col>
      <xdr:colOff>0</xdr:colOff>
      <xdr:row>92</xdr:row>
      <xdr:rowOff>0</xdr:rowOff>
    </xdr:from>
    <xdr:to>
      <xdr:col>0</xdr:col>
      <xdr:colOff>6468378</xdr:colOff>
      <xdr:row>137</xdr:row>
      <xdr:rowOff>67881</xdr:rowOff>
    </xdr:to>
    <xdr:pic>
      <xdr:nvPicPr>
        <xdr:cNvPr id="89" name="Picture 88">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3"/>
        <a:stretch>
          <a:fillRect/>
        </a:stretch>
      </xdr:blipFill>
      <xdr:spPr>
        <a:xfrm>
          <a:off x="0" y="17526000"/>
          <a:ext cx="6468378" cy="8640381"/>
        </a:xfrm>
        <a:prstGeom prst="rect">
          <a:avLst/>
        </a:prstGeom>
      </xdr:spPr>
    </xdr:pic>
    <xdr:clientData/>
  </xdr:twoCellAnchor>
  <xdr:twoCellAnchor editAs="oneCell">
    <xdr:from>
      <xdr:col>0</xdr:col>
      <xdr:colOff>0</xdr:colOff>
      <xdr:row>138</xdr:row>
      <xdr:rowOff>0</xdr:rowOff>
    </xdr:from>
    <xdr:to>
      <xdr:col>0</xdr:col>
      <xdr:colOff>6468378</xdr:colOff>
      <xdr:row>183</xdr:row>
      <xdr:rowOff>48828</xdr:rowOff>
    </xdr:to>
    <xdr:pic>
      <xdr:nvPicPr>
        <xdr:cNvPr id="90" name="Picture 89">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4"/>
        <a:stretch>
          <a:fillRect/>
        </a:stretch>
      </xdr:blipFill>
      <xdr:spPr>
        <a:xfrm>
          <a:off x="0" y="26289000"/>
          <a:ext cx="6468378" cy="8621328"/>
        </a:xfrm>
        <a:prstGeom prst="rect">
          <a:avLst/>
        </a:prstGeom>
      </xdr:spPr>
    </xdr:pic>
    <xdr:clientData/>
  </xdr:twoCellAnchor>
  <xdr:twoCellAnchor editAs="oneCell">
    <xdr:from>
      <xdr:col>0</xdr:col>
      <xdr:colOff>0</xdr:colOff>
      <xdr:row>184</xdr:row>
      <xdr:rowOff>0</xdr:rowOff>
    </xdr:from>
    <xdr:to>
      <xdr:col>0</xdr:col>
      <xdr:colOff>6458851</xdr:colOff>
      <xdr:row>229</xdr:row>
      <xdr:rowOff>67881</xdr:rowOff>
    </xdr:to>
    <xdr:pic>
      <xdr:nvPicPr>
        <xdr:cNvPr id="91" name="Picture 90">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5"/>
        <a:stretch>
          <a:fillRect/>
        </a:stretch>
      </xdr:blipFill>
      <xdr:spPr>
        <a:xfrm>
          <a:off x="0" y="35052000"/>
          <a:ext cx="6458851" cy="8640381"/>
        </a:xfrm>
        <a:prstGeom prst="rect">
          <a:avLst/>
        </a:prstGeom>
      </xdr:spPr>
    </xdr:pic>
    <xdr:clientData/>
  </xdr:twoCellAnchor>
  <xdr:twoCellAnchor editAs="oneCell">
    <xdr:from>
      <xdr:col>0</xdr:col>
      <xdr:colOff>0</xdr:colOff>
      <xdr:row>230</xdr:row>
      <xdr:rowOff>0</xdr:rowOff>
    </xdr:from>
    <xdr:to>
      <xdr:col>0</xdr:col>
      <xdr:colOff>6468378</xdr:colOff>
      <xdr:row>275</xdr:row>
      <xdr:rowOff>10723</xdr:rowOff>
    </xdr:to>
    <xdr:pic>
      <xdr:nvPicPr>
        <xdr:cNvPr id="92" name="Picture 91">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6"/>
        <a:stretch>
          <a:fillRect/>
        </a:stretch>
      </xdr:blipFill>
      <xdr:spPr>
        <a:xfrm>
          <a:off x="0" y="43815000"/>
          <a:ext cx="6468378" cy="8583223"/>
        </a:xfrm>
        <a:prstGeom prst="rect">
          <a:avLst/>
        </a:prstGeom>
      </xdr:spPr>
    </xdr:pic>
    <xdr:clientData/>
  </xdr:twoCellAnchor>
  <xdr:twoCellAnchor editAs="oneCell">
    <xdr:from>
      <xdr:col>0</xdr:col>
      <xdr:colOff>0</xdr:colOff>
      <xdr:row>276</xdr:row>
      <xdr:rowOff>0</xdr:rowOff>
    </xdr:from>
    <xdr:to>
      <xdr:col>0</xdr:col>
      <xdr:colOff>6487430</xdr:colOff>
      <xdr:row>321</xdr:row>
      <xdr:rowOff>96460</xdr:rowOff>
    </xdr:to>
    <xdr:pic>
      <xdr:nvPicPr>
        <xdr:cNvPr id="93" name="Picture 92">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7"/>
        <a:stretch>
          <a:fillRect/>
        </a:stretch>
      </xdr:blipFill>
      <xdr:spPr>
        <a:xfrm>
          <a:off x="0" y="52578000"/>
          <a:ext cx="6487430" cy="8668960"/>
        </a:xfrm>
        <a:prstGeom prst="rect">
          <a:avLst/>
        </a:prstGeom>
      </xdr:spPr>
    </xdr:pic>
    <xdr:clientData/>
  </xdr:twoCellAnchor>
  <xdr:twoCellAnchor editAs="oneCell">
    <xdr:from>
      <xdr:col>0</xdr:col>
      <xdr:colOff>0</xdr:colOff>
      <xdr:row>322</xdr:row>
      <xdr:rowOff>0</xdr:rowOff>
    </xdr:from>
    <xdr:to>
      <xdr:col>0</xdr:col>
      <xdr:colOff>6477904</xdr:colOff>
      <xdr:row>367</xdr:row>
      <xdr:rowOff>86933</xdr:rowOff>
    </xdr:to>
    <xdr:pic>
      <xdr:nvPicPr>
        <xdr:cNvPr id="94" name="Picture 93">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8"/>
        <a:stretch>
          <a:fillRect/>
        </a:stretch>
      </xdr:blipFill>
      <xdr:spPr>
        <a:xfrm>
          <a:off x="0" y="61341000"/>
          <a:ext cx="6477904" cy="8659433"/>
        </a:xfrm>
        <a:prstGeom prst="rect">
          <a:avLst/>
        </a:prstGeom>
      </xdr:spPr>
    </xdr:pic>
    <xdr:clientData/>
  </xdr:twoCellAnchor>
  <xdr:twoCellAnchor editAs="oneCell">
    <xdr:from>
      <xdr:col>0</xdr:col>
      <xdr:colOff>0</xdr:colOff>
      <xdr:row>368</xdr:row>
      <xdr:rowOff>0</xdr:rowOff>
    </xdr:from>
    <xdr:to>
      <xdr:col>0</xdr:col>
      <xdr:colOff>6468378</xdr:colOff>
      <xdr:row>413</xdr:row>
      <xdr:rowOff>58354</xdr:rowOff>
    </xdr:to>
    <xdr:pic>
      <xdr:nvPicPr>
        <xdr:cNvPr id="95" name="Picture 94">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9"/>
        <a:stretch>
          <a:fillRect/>
        </a:stretch>
      </xdr:blipFill>
      <xdr:spPr>
        <a:xfrm>
          <a:off x="0" y="70104000"/>
          <a:ext cx="6468378" cy="8630854"/>
        </a:xfrm>
        <a:prstGeom prst="rect">
          <a:avLst/>
        </a:prstGeom>
      </xdr:spPr>
    </xdr:pic>
    <xdr:clientData/>
  </xdr:twoCellAnchor>
  <xdr:twoCellAnchor editAs="oneCell">
    <xdr:from>
      <xdr:col>0</xdr:col>
      <xdr:colOff>0</xdr:colOff>
      <xdr:row>414</xdr:row>
      <xdr:rowOff>0</xdr:rowOff>
    </xdr:from>
    <xdr:to>
      <xdr:col>0</xdr:col>
      <xdr:colOff>6477904</xdr:colOff>
      <xdr:row>459</xdr:row>
      <xdr:rowOff>39302</xdr:rowOff>
    </xdr:to>
    <xdr:pic>
      <xdr:nvPicPr>
        <xdr:cNvPr id="97" name="Picture 96">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0"/>
        <a:stretch>
          <a:fillRect/>
        </a:stretch>
      </xdr:blipFill>
      <xdr:spPr>
        <a:xfrm>
          <a:off x="0" y="78867000"/>
          <a:ext cx="6477904" cy="86118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9526</xdr:rowOff>
    </xdr:from>
    <xdr:to>
      <xdr:col>0</xdr:col>
      <xdr:colOff>6591300</xdr:colOff>
      <xdr:row>46</xdr:row>
      <xdr:rowOff>180976</xdr:rowOff>
    </xdr:to>
    <xdr:pic>
      <xdr:nvPicPr>
        <xdr:cNvPr id="2" name="Picture 1">
          <a:extLst>
            <a:ext uri="{FF2B5EF4-FFF2-40B4-BE49-F238E27FC236}">
              <a16:creationId xmlns:a16="http://schemas.microsoft.com/office/drawing/2014/main" id="{9ABCFD22-A88B-44EB-AB9A-AE5230BC702E}"/>
            </a:ext>
          </a:extLst>
        </xdr:cNvPr>
        <xdr:cNvPicPr>
          <a:picLocks noChangeAspect="1"/>
        </xdr:cNvPicPr>
      </xdr:nvPicPr>
      <xdr:blipFill>
        <a:blip xmlns:r="http://schemas.openxmlformats.org/officeDocument/2006/relationships" r:embed="rId1"/>
        <a:stretch>
          <a:fillRect/>
        </a:stretch>
      </xdr:blipFill>
      <xdr:spPr>
        <a:xfrm>
          <a:off x="0" y="9526"/>
          <a:ext cx="6591300" cy="8934450"/>
        </a:xfrm>
        <a:prstGeom prst="rect">
          <a:avLst/>
        </a:prstGeom>
      </xdr:spPr>
    </xdr:pic>
    <xdr:clientData/>
  </xdr:twoCellAnchor>
  <xdr:twoCellAnchor editAs="oneCell">
    <xdr:from>
      <xdr:col>0</xdr:col>
      <xdr:colOff>1</xdr:colOff>
      <xdr:row>47</xdr:row>
      <xdr:rowOff>28575</xdr:rowOff>
    </xdr:from>
    <xdr:to>
      <xdr:col>1</xdr:col>
      <xdr:colOff>9526</xdr:colOff>
      <xdr:row>94</xdr:row>
      <xdr:rowOff>0</xdr:rowOff>
    </xdr:to>
    <xdr:pic>
      <xdr:nvPicPr>
        <xdr:cNvPr id="3" name="Picture 2">
          <a:extLst>
            <a:ext uri="{FF2B5EF4-FFF2-40B4-BE49-F238E27FC236}">
              <a16:creationId xmlns:a16="http://schemas.microsoft.com/office/drawing/2014/main" id="{8ACD5DB5-FB48-4918-9F73-31D37C9193EA}"/>
            </a:ext>
          </a:extLst>
        </xdr:cNvPr>
        <xdr:cNvPicPr>
          <a:picLocks noChangeAspect="1"/>
        </xdr:cNvPicPr>
      </xdr:nvPicPr>
      <xdr:blipFill>
        <a:blip xmlns:r="http://schemas.openxmlformats.org/officeDocument/2006/relationships" r:embed="rId2"/>
        <a:stretch>
          <a:fillRect/>
        </a:stretch>
      </xdr:blipFill>
      <xdr:spPr>
        <a:xfrm>
          <a:off x="1" y="8982075"/>
          <a:ext cx="6610350" cy="8924925"/>
        </a:xfrm>
        <a:prstGeom prst="rect">
          <a:avLst/>
        </a:prstGeom>
      </xdr:spPr>
    </xdr:pic>
    <xdr:clientData/>
  </xdr:twoCellAnchor>
  <xdr:twoCellAnchor editAs="oneCell">
    <xdr:from>
      <xdr:col>0</xdr:col>
      <xdr:colOff>2</xdr:colOff>
      <xdr:row>94</xdr:row>
      <xdr:rowOff>28575</xdr:rowOff>
    </xdr:from>
    <xdr:to>
      <xdr:col>1</xdr:col>
      <xdr:colOff>1</xdr:colOff>
      <xdr:row>141</xdr:row>
      <xdr:rowOff>0</xdr:rowOff>
    </xdr:to>
    <xdr:pic>
      <xdr:nvPicPr>
        <xdr:cNvPr id="4" name="Picture 3">
          <a:extLst>
            <a:ext uri="{FF2B5EF4-FFF2-40B4-BE49-F238E27FC236}">
              <a16:creationId xmlns:a16="http://schemas.microsoft.com/office/drawing/2014/main" id="{2AEE076F-85AE-48E8-98CB-2334F970C8BC}"/>
            </a:ext>
          </a:extLst>
        </xdr:cNvPr>
        <xdr:cNvPicPr>
          <a:picLocks noChangeAspect="1"/>
        </xdr:cNvPicPr>
      </xdr:nvPicPr>
      <xdr:blipFill>
        <a:blip xmlns:r="http://schemas.openxmlformats.org/officeDocument/2006/relationships" r:embed="rId3"/>
        <a:stretch>
          <a:fillRect/>
        </a:stretch>
      </xdr:blipFill>
      <xdr:spPr>
        <a:xfrm>
          <a:off x="2" y="17935575"/>
          <a:ext cx="6600824" cy="8924925"/>
        </a:xfrm>
        <a:prstGeom prst="rect">
          <a:avLst/>
        </a:prstGeom>
      </xdr:spPr>
    </xdr:pic>
    <xdr:clientData/>
  </xdr:twoCellAnchor>
  <xdr:twoCellAnchor editAs="oneCell">
    <xdr:from>
      <xdr:col>0</xdr:col>
      <xdr:colOff>2</xdr:colOff>
      <xdr:row>141</xdr:row>
      <xdr:rowOff>19051</xdr:rowOff>
    </xdr:from>
    <xdr:to>
      <xdr:col>1</xdr:col>
      <xdr:colOff>1</xdr:colOff>
      <xdr:row>188</xdr:row>
      <xdr:rowOff>0</xdr:rowOff>
    </xdr:to>
    <xdr:pic>
      <xdr:nvPicPr>
        <xdr:cNvPr id="6" name="Picture 5">
          <a:extLst>
            <a:ext uri="{FF2B5EF4-FFF2-40B4-BE49-F238E27FC236}">
              <a16:creationId xmlns:a16="http://schemas.microsoft.com/office/drawing/2014/main" id="{FD9BE980-2301-4D98-AC18-E95E62A72911}"/>
            </a:ext>
          </a:extLst>
        </xdr:cNvPr>
        <xdr:cNvPicPr>
          <a:picLocks noChangeAspect="1"/>
        </xdr:cNvPicPr>
      </xdr:nvPicPr>
      <xdr:blipFill>
        <a:blip xmlns:r="http://schemas.openxmlformats.org/officeDocument/2006/relationships" r:embed="rId4"/>
        <a:stretch>
          <a:fillRect/>
        </a:stretch>
      </xdr:blipFill>
      <xdr:spPr>
        <a:xfrm>
          <a:off x="2" y="26879551"/>
          <a:ext cx="6600824" cy="8934449"/>
        </a:xfrm>
        <a:prstGeom prst="rect">
          <a:avLst/>
        </a:prstGeom>
      </xdr:spPr>
    </xdr:pic>
    <xdr:clientData/>
  </xdr:twoCellAnchor>
  <xdr:twoCellAnchor editAs="oneCell">
    <xdr:from>
      <xdr:col>0</xdr:col>
      <xdr:colOff>1</xdr:colOff>
      <xdr:row>188</xdr:row>
      <xdr:rowOff>19050</xdr:rowOff>
    </xdr:from>
    <xdr:to>
      <xdr:col>1</xdr:col>
      <xdr:colOff>19050</xdr:colOff>
      <xdr:row>234</xdr:row>
      <xdr:rowOff>180975</xdr:rowOff>
    </xdr:to>
    <xdr:pic>
      <xdr:nvPicPr>
        <xdr:cNvPr id="7" name="Picture 6">
          <a:extLst>
            <a:ext uri="{FF2B5EF4-FFF2-40B4-BE49-F238E27FC236}">
              <a16:creationId xmlns:a16="http://schemas.microsoft.com/office/drawing/2014/main" id="{760358C6-DAE3-4F0F-9280-3138D16368E1}"/>
            </a:ext>
          </a:extLst>
        </xdr:cNvPr>
        <xdr:cNvPicPr>
          <a:picLocks noChangeAspect="1"/>
        </xdr:cNvPicPr>
      </xdr:nvPicPr>
      <xdr:blipFill>
        <a:blip xmlns:r="http://schemas.openxmlformats.org/officeDocument/2006/relationships" r:embed="rId5"/>
        <a:stretch>
          <a:fillRect/>
        </a:stretch>
      </xdr:blipFill>
      <xdr:spPr>
        <a:xfrm>
          <a:off x="1" y="35833050"/>
          <a:ext cx="6619874" cy="8924925"/>
        </a:xfrm>
        <a:prstGeom prst="rect">
          <a:avLst/>
        </a:prstGeom>
      </xdr:spPr>
    </xdr:pic>
    <xdr:clientData/>
  </xdr:twoCellAnchor>
  <xdr:twoCellAnchor editAs="oneCell">
    <xdr:from>
      <xdr:col>0</xdr:col>
      <xdr:colOff>1</xdr:colOff>
      <xdr:row>235</xdr:row>
      <xdr:rowOff>19050</xdr:rowOff>
    </xdr:from>
    <xdr:to>
      <xdr:col>1</xdr:col>
      <xdr:colOff>0</xdr:colOff>
      <xdr:row>281</xdr:row>
      <xdr:rowOff>171450</xdr:rowOff>
    </xdr:to>
    <xdr:pic>
      <xdr:nvPicPr>
        <xdr:cNvPr id="8" name="Picture 7">
          <a:extLst>
            <a:ext uri="{FF2B5EF4-FFF2-40B4-BE49-F238E27FC236}">
              <a16:creationId xmlns:a16="http://schemas.microsoft.com/office/drawing/2014/main" id="{CFB98C11-9497-46ED-83DA-EECF08AABBB6}"/>
            </a:ext>
          </a:extLst>
        </xdr:cNvPr>
        <xdr:cNvPicPr>
          <a:picLocks noChangeAspect="1"/>
        </xdr:cNvPicPr>
      </xdr:nvPicPr>
      <xdr:blipFill>
        <a:blip xmlns:r="http://schemas.openxmlformats.org/officeDocument/2006/relationships" r:embed="rId6"/>
        <a:stretch>
          <a:fillRect/>
        </a:stretch>
      </xdr:blipFill>
      <xdr:spPr>
        <a:xfrm>
          <a:off x="1" y="44786550"/>
          <a:ext cx="6600824" cy="8915400"/>
        </a:xfrm>
        <a:prstGeom prst="rect">
          <a:avLst/>
        </a:prstGeom>
      </xdr:spPr>
    </xdr:pic>
    <xdr:clientData/>
  </xdr:twoCellAnchor>
  <xdr:twoCellAnchor editAs="oneCell">
    <xdr:from>
      <xdr:col>0</xdr:col>
      <xdr:colOff>0</xdr:colOff>
      <xdr:row>282</xdr:row>
      <xdr:rowOff>9525</xdr:rowOff>
    </xdr:from>
    <xdr:to>
      <xdr:col>1</xdr:col>
      <xdr:colOff>0</xdr:colOff>
      <xdr:row>329</xdr:row>
      <xdr:rowOff>9525</xdr:rowOff>
    </xdr:to>
    <xdr:pic>
      <xdr:nvPicPr>
        <xdr:cNvPr id="9" name="Picture 8">
          <a:extLst>
            <a:ext uri="{FF2B5EF4-FFF2-40B4-BE49-F238E27FC236}">
              <a16:creationId xmlns:a16="http://schemas.microsoft.com/office/drawing/2014/main" id="{304235D1-7232-4146-A38D-C4D8AC5EE22E}"/>
            </a:ext>
          </a:extLst>
        </xdr:cNvPr>
        <xdr:cNvPicPr>
          <a:picLocks noChangeAspect="1"/>
        </xdr:cNvPicPr>
      </xdr:nvPicPr>
      <xdr:blipFill>
        <a:blip xmlns:r="http://schemas.openxmlformats.org/officeDocument/2006/relationships" r:embed="rId7"/>
        <a:stretch>
          <a:fillRect/>
        </a:stretch>
      </xdr:blipFill>
      <xdr:spPr>
        <a:xfrm>
          <a:off x="0" y="53730525"/>
          <a:ext cx="6600825" cy="8953500"/>
        </a:xfrm>
        <a:prstGeom prst="rect">
          <a:avLst/>
        </a:prstGeom>
      </xdr:spPr>
    </xdr:pic>
    <xdr:clientData/>
  </xdr:twoCellAnchor>
  <xdr:twoCellAnchor editAs="oneCell">
    <xdr:from>
      <xdr:col>0</xdr:col>
      <xdr:colOff>1</xdr:colOff>
      <xdr:row>330</xdr:row>
      <xdr:rowOff>38101</xdr:rowOff>
    </xdr:from>
    <xdr:to>
      <xdr:col>1</xdr:col>
      <xdr:colOff>9525</xdr:colOff>
      <xdr:row>376</xdr:row>
      <xdr:rowOff>9525</xdr:rowOff>
    </xdr:to>
    <xdr:pic>
      <xdr:nvPicPr>
        <xdr:cNvPr id="10" name="Picture 9">
          <a:extLst>
            <a:ext uri="{FF2B5EF4-FFF2-40B4-BE49-F238E27FC236}">
              <a16:creationId xmlns:a16="http://schemas.microsoft.com/office/drawing/2014/main" id="{6FD0C7F8-020C-4731-84B3-C576978B4A6C}"/>
            </a:ext>
          </a:extLst>
        </xdr:cNvPr>
        <xdr:cNvPicPr>
          <a:picLocks noChangeAspect="1"/>
        </xdr:cNvPicPr>
      </xdr:nvPicPr>
      <xdr:blipFill>
        <a:blip xmlns:r="http://schemas.openxmlformats.org/officeDocument/2006/relationships" r:embed="rId8"/>
        <a:stretch>
          <a:fillRect/>
        </a:stretch>
      </xdr:blipFill>
      <xdr:spPr>
        <a:xfrm>
          <a:off x="1" y="62903101"/>
          <a:ext cx="6610349" cy="8734424"/>
        </a:xfrm>
        <a:prstGeom prst="rect">
          <a:avLst/>
        </a:prstGeom>
      </xdr:spPr>
    </xdr:pic>
    <xdr:clientData/>
  </xdr:twoCellAnchor>
  <xdr:twoCellAnchor>
    <xdr:from>
      <xdr:col>0</xdr:col>
      <xdr:colOff>685799</xdr:colOff>
      <xdr:row>61</xdr:row>
      <xdr:rowOff>0</xdr:rowOff>
    </xdr:from>
    <xdr:to>
      <xdr:col>0</xdr:col>
      <xdr:colOff>6324600</xdr:colOff>
      <xdr:row>63</xdr:row>
      <xdr:rowOff>38100</xdr:rowOff>
    </xdr:to>
    <xdr:sp macro="" textlink="">
      <xdr:nvSpPr>
        <xdr:cNvPr id="11" name="TextBox 10">
          <a:hlinkClick xmlns:r="http://schemas.openxmlformats.org/officeDocument/2006/relationships" r:id="rId9"/>
          <a:extLst>
            <a:ext uri="{FF2B5EF4-FFF2-40B4-BE49-F238E27FC236}">
              <a16:creationId xmlns:a16="http://schemas.microsoft.com/office/drawing/2014/main" id="{16293210-DC2C-42FE-A0A5-E8B440D1A2C4}"/>
            </a:ext>
          </a:extLst>
        </xdr:cNvPr>
        <xdr:cNvSpPr txBox="1"/>
      </xdr:nvSpPr>
      <xdr:spPr>
        <a:xfrm>
          <a:off x="685799" y="11620500"/>
          <a:ext cx="5638801"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Agenda for Lincolnshire Schools' Forum on Thursday, 20th January, 2022, 1.00 pm (moderngov.co.uk)</a:t>
          </a:r>
          <a:endParaRPr lang="en-GB" sz="1100"/>
        </a:p>
      </xdr:txBody>
    </xdr:sp>
    <xdr:clientData/>
  </xdr:twoCellAnchor>
  <xdr:twoCellAnchor>
    <xdr:from>
      <xdr:col>0</xdr:col>
      <xdr:colOff>628650</xdr:colOff>
      <xdr:row>153</xdr:row>
      <xdr:rowOff>57150</xdr:rowOff>
    </xdr:from>
    <xdr:to>
      <xdr:col>0</xdr:col>
      <xdr:colOff>5610225</xdr:colOff>
      <xdr:row>155</xdr:row>
      <xdr:rowOff>123825</xdr:rowOff>
    </xdr:to>
    <xdr:sp macro="" textlink="">
      <xdr:nvSpPr>
        <xdr:cNvPr id="12" name="TextBox 11">
          <a:hlinkClick xmlns:r="http://schemas.openxmlformats.org/officeDocument/2006/relationships" r:id="rId10"/>
          <a:extLst>
            <a:ext uri="{FF2B5EF4-FFF2-40B4-BE49-F238E27FC236}">
              <a16:creationId xmlns:a16="http://schemas.microsoft.com/office/drawing/2014/main" id="{8D953863-F6E4-4FE1-B43E-6A980A34451F}"/>
            </a:ext>
          </a:extLst>
        </xdr:cNvPr>
        <xdr:cNvSpPr txBox="1"/>
      </xdr:nvSpPr>
      <xdr:spPr>
        <a:xfrm>
          <a:off x="628650" y="29203650"/>
          <a:ext cx="498157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Support for childcare providers – Inclusion - Lincolnshire County Council</a:t>
          </a:r>
          <a:endParaRPr lang="en-GB" sz="1100"/>
        </a:p>
      </xdr:txBody>
    </xdr:sp>
    <xdr:clientData/>
  </xdr:twoCellAnchor>
  <xdr:twoCellAnchor>
    <xdr:from>
      <xdr:col>0</xdr:col>
      <xdr:colOff>609600</xdr:colOff>
      <xdr:row>182</xdr:row>
      <xdr:rowOff>114300</xdr:rowOff>
    </xdr:from>
    <xdr:to>
      <xdr:col>0</xdr:col>
      <xdr:colOff>4800600</xdr:colOff>
      <xdr:row>184</xdr:row>
      <xdr:rowOff>76200</xdr:rowOff>
    </xdr:to>
    <xdr:sp macro="" textlink="">
      <xdr:nvSpPr>
        <xdr:cNvPr id="13" name="TextBox 12">
          <a:hlinkClick xmlns:r="http://schemas.openxmlformats.org/officeDocument/2006/relationships" r:id="rId11"/>
          <a:extLst>
            <a:ext uri="{FF2B5EF4-FFF2-40B4-BE49-F238E27FC236}">
              <a16:creationId xmlns:a16="http://schemas.microsoft.com/office/drawing/2014/main" id="{F3849F4C-3A23-4A18-86A0-BB41A671BC17}"/>
            </a:ext>
          </a:extLst>
        </xdr:cNvPr>
        <xdr:cNvSpPr txBox="1"/>
      </xdr:nvSpPr>
      <xdr:spPr>
        <a:xfrm>
          <a:off x="609600" y="34785300"/>
          <a:ext cx="41910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30 hours free childcare - GOV.UK (www.gov.uk)</a:t>
          </a:r>
          <a:endParaRPr lang="en-GB" sz="1100"/>
        </a:p>
      </xdr:txBody>
    </xdr:sp>
    <xdr:clientData/>
  </xdr:twoCellAnchor>
  <xdr:twoCellAnchor>
    <xdr:from>
      <xdr:col>0</xdr:col>
      <xdr:colOff>600075</xdr:colOff>
      <xdr:row>275</xdr:row>
      <xdr:rowOff>66675</xdr:rowOff>
    </xdr:from>
    <xdr:to>
      <xdr:col>0</xdr:col>
      <xdr:colOff>5915025</xdr:colOff>
      <xdr:row>277</xdr:row>
      <xdr:rowOff>0</xdr:rowOff>
    </xdr:to>
    <xdr:sp macro="" textlink="">
      <xdr:nvSpPr>
        <xdr:cNvPr id="14" name="TextBox 13">
          <a:hlinkClick xmlns:r="http://schemas.openxmlformats.org/officeDocument/2006/relationships" r:id="rId12"/>
          <a:extLst>
            <a:ext uri="{FF2B5EF4-FFF2-40B4-BE49-F238E27FC236}">
              <a16:creationId xmlns:a16="http://schemas.microsoft.com/office/drawing/2014/main" id="{6F54D2B9-6ED4-456E-A33A-A612E6CAC4A2}"/>
            </a:ext>
          </a:extLst>
        </xdr:cNvPr>
        <xdr:cNvSpPr txBox="1"/>
      </xdr:nvSpPr>
      <xdr:spPr>
        <a:xfrm>
          <a:off x="600075" y="52454175"/>
          <a:ext cx="531495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Get extra funding for your early years provider - GOV.UK (www.gov.uk)</a:t>
          </a:r>
          <a:endParaRPr lang="en-GB" sz="1100"/>
        </a:p>
      </xdr:txBody>
    </xdr:sp>
    <xdr:clientData/>
  </xdr:twoCellAnchor>
  <xdr:twoCellAnchor>
    <xdr:from>
      <xdr:col>0</xdr:col>
      <xdr:colOff>590551</xdr:colOff>
      <xdr:row>343</xdr:row>
      <xdr:rowOff>114300</xdr:rowOff>
    </xdr:from>
    <xdr:to>
      <xdr:col>0</xdr:col>
      <xdr:colOff>5857875</xdr:colOff>
      <xdr:row>345</xdr:row>
      <xdr:rowOff>180975</xdr:rowOff>
    </xdr:to>
    <xdr:sp macro="" textlink="">
      <xdr:nvSpPr>
        <xdr:cNvPr id="15" name="TextBox 14">
          <a:hlinkClick xmlns:r="http://schemas.openxmlformats.org/officeDocument/2006/relationships" r:id="rId13"/>
          <a:extLst>
            <a:ext uri="{FF2B5EF4-FFF2-40B4-BE49-F238E27FC236}">
              <a16:creationId xmlns:a16="http://schemas.microsoft.com/office/drawing/2014/main" id="{108C5FB2-8795-4181-8BE9-B599478860B4}"/>
            </a:ext>
          </a:extLst>
        </xdr:cNvPr>
        <xdr:cNvSpPr txBox="1"/>
      </xdr:nvSpPr>
      <xdr:spPr>
        <a:xfrm>
          <a:off x="590551" y="65455800"/>
          <a:ext cx="5267324"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a:hlinkClick xmlns:r="http://schemas.openxmlformats.org/officeDocument/2006/relationships" r:id=""/>
            </a:rPr>
            <a:t>Help paying for childcare: Free education and childcare for 2-year-olds - GOV.UK (www.gov.uk)</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cs10dav/nodes/29225370/Spring%20final%20schools%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cs10dav/nodes/31633347/Summer%20Term%2016%20BALANCE%20Remitt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cs10dav/nodes/34475587/PVI%20Balancing%20payments%20Autumn%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cs10dav/nodes/31633347/SCHOOLS%20Summer%20Term%20Pay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mp.lincolnshire.gov.uk/cs10dav/nodes/29225370/Final%20Data%20Spring16%20Balancing%20Pay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ing payment "/>
      <sheetName val="Schools Data"/>
      <sheetName val="SD"/>
      <sheetName val="Cap"/>
      <sheetName val="Agg"/>
    </sheetNames>
    <sheetDataSet>
      <sheetData sheetId="0" refreshError="1"/>
      <sheetData sheetId="1">
        <row r="1">
          <cell r="A1" t="str">
            <v>Early Years Funded Hours in Schools including EYPP Eligibility</v>
          </cell>
        </row>
        <row r="3">
          <cell r="A3" t="str">
            <v>DfE Number</v>
          </cell>
          <cell r="B3" t="str">
            <v>School Name</v>
          </cell>
          <cell r="C3" t="str">
            <v>EYPP Hours</v>
          </cell>
          <cell r="D3" t="str">
            <v>2 Year old</v>
          </cell>
          <cell r="E3" t="str">
            <v>3 or 4 Year old</v>
          </cell>
        </row>
        <row r="4">
          <cell r="A4">
            <v>9251001</v>
          </cell>
          <cell r="B4" t="str">
            <v>Grantham Wyndham Park Nursery School</v>
          </cell>
          <cell r="C4">
            <v>1650</v>
          </cell>
          <cell r="E4">
            <v>17325</v>
          </cell>
        </row>
        <row r="5">
          <cell r="A5">
            <v>9251005</v>
          </cell>
          <cell r="B5" t="str">
            <v>Lincoln, St. Giles Nursery School</v>
          </cell>
          <cell r="C5">
            <v>6600</v>
          </cell>
          <cell r="D5">
            <v>3300</v>
          </cell>
          <cell r="E5">
            <v>16830</v>
          </cell>
        </row>
        <row r="6">
          <cell r="A6">
            <v>9251010</v>
          </cell>
          <cell r="B6" t="str">
            <v>Lincoln Kingsdown Nursery School</v>
          </cell>
          <cell r="C6">
            <v>1650</v>
          </cell>
          <cell r="E6">
            <v>12375</v>
          </cell>
        </row>
        <row r="7">
          <cell r="A7">
            <v>9251011</v>
          </cell>
          <cell r="B7" t="str">
            <v>Gainsborough Nursery School</v>
          </cell>
          <cell r="C7">
            <v>5478</v>
          </cell>
          <cell r="D7">
            <v>3960</v>
          </cell>
          <cell r="E7">
            <v>16269</v>
          </cell>
        </row>
        <row r="8">
          <cell r="A8">
            <v>9251012</v>
          </cell>
          <cell r="B8" t="str">
            <v>Boston Nursery School</v>
          </cell>
          <cell r="C8">
            <v>1485</v>
          </cell>
          <cell r="D8">
            <v>2409</v>
          </cell>
          <cell r="E8">
            <v>13728</v>
          </cell>
        </row>
        <row r="9">
          <cell r="A9">
            <v>9252003</v>
          </cell>
          <cell r="B9" t="str">
            <v>Billingborough CP</v>
          </cell>
          <cell r="C9">
            <v>330</v>
          </cell>
          <cell r="E9">
            <v>2640</v>
          </cell>
        </row>
        <row r="10">
          <cell r="A10">
            <v>9252005</v>
          </cell>
          <cell r="B10" t="str">
            <v>Mablethorpe Primary Academy</v>
          </cell>
          <cell r="C10">
            <v>1815</v>
          </cell>
          <cell r="E10">
            <v>4290</v>
          </cell>
        </row>
        <row r="11">
          <cell r="A11">
            <v>9252025</v>
          </cell>
          <cell r="B11" t="str">
            <v>Helpringham School</v>
          </cell>
          <cell r="C11">
            <v>165</v>
          </cell>
          <cell r="E11">
            <v>1815</v>
          </cell>
        </row>
        <row r="12">
          <cell r="A12">
            <v>9252034</v>
          </cell>
          <cell r="B12" t="str">
            <v>OSBOURNBY PRIMARY SCHOOL</v>
          </cell>
          <cell r="C12">
            <v>660</v>
          </cell>
          <cell r="E12">
            <v>660</v>
          </cell>
        </row>
        <row r="13">
          <cell r="A13">
            <v>9252035</v>
          </cell>
          <cell r="B13" t="str">
            <v>Ingoldsby Academy</v>
          </cell>
          <cell r="E13">
            <v>467.5</v>
          </cell>
        </row>
        <row r="14">
          <cell r="A14">
            <v>9252057</v>
          </cell>
          <cell r="B14" t="str">
            <v>Fosse Way Academy</v>
          </cell>
          <cell r="C14">
            <v>825</v>
          </cell>
          <cell r="E14">
            <v>9900</v>
          </cell>
        </row>
        <row r="15">
          <cell r="A15">
            <v>9252065</v>
          </cell>
          <cell r="B15" t="str">
            <v>Market Deeping Community Primary School</v>
          </cell>
          <cell r="C15">
            <v>825</v>
          </cell>
          <cell r="E15">
            <v>4158</v>
          </cell>
        </row>
        <row r="16">
          <cell r="A16">
            <v>9252066</v>
          </cell>
          <cell r="B16" t="str">
            <v>The Bluecoat School</v>
          </cell>
          <cell r="C16">
            <v>2145</v>
          </cell>
          <cell r="D16">
            <v>1485</v>
          </cell>
          <cell r="E16">
            <v>6270</v>
          </cell>
        </row>
        <row r="17">
          <cell r="A17">
            <v>9252094</v>
          </cell>
          <cell r="B17" t="str">
            <v>KIRTON PRIMARY SCHOOL</v>
          </cell>
          <cell r="C17">
            <v>99</v>
          </cell>
          <cell r="E17">
            <v>7265.5</v>
          </cell>
        </row>
        <row r="18">
          <cell r="A18">
            <v>9252095</v>
          </cell>
          <cell r="B18" t="str">
            <v>Long Sutton Primary</v>
          </cell>
          <cell r="E18">
            <v>4026</v>
          </cell>
        </row>
        <row r="19">
          <cell r="A19">
            <v>9252109</v>
          </cell>
          <cell r="B19" t="str">
            <v>St Paul's C.P School and Nursery</v>
          </cell>
          <cell r="C19">
            <v>660</v>
          </cell>
          <cell r="E19">
            <v>5346</v>
          </cell>
        </row>
        <row r="20">
          <cell r="A20">
            <v>9252114</v>
          </cell>
          <cell r="B20" t="str">
            <v>The Spalding Monkshouse Primary School</v>
          </cell>
          <cell r="E20">
            <v>8415</v>
          </cell>
        </row>
        <row r="21">
          <cell r="A21">
            <v>9252120</v>
          </cell>
          <cell r="B21" t="str">
            <v>Lincoln The Sir Francis Hill C Primary</v>
          </cell>
          <cell r="C21">
            <v>990</v>
          </cell>
          <cell r="E21">
            <v>6864</v>
          </cell>
        </row>
        <row r="22">
          <cell r="A22">
            <v>9252122</v>
          </cell>
          <cell r="B22" t="str">
            <v>Bracebridge Infant and Nursery Sch</v>
          </cell>
          <cell r="D22">
            <v>330</v>
          </cell>
          <cell r="E22">
            <v>6270</v>
          </cell>
        </row>
        <row r="23">
          <cell r="A23">
            <v>9252124</v>
          </cell>
          <cell r="B23" t="str">
            <v>Lincoln Monks Abbey Primary School</v>
          </cell>
          <cell r="C23">
            <v>1485</v>
          </cell>
          <cell r="E23">
            <v>8085</v>
          </cell>
        </row>
        <row r="24">
          <cell r="A24">
            <v>9252135</v>
          </cell>
          <cell r="B24" t="str">
            <v>Woodlands Infant &amp; Nursery School</v>
          </cell>
          <cell r="C24">
            <v>1815</v>
          </cell>
          <cell r="E24">
            <v>7425</v>
          </cell>
        </row>
        <row r="25">
          <cell r="A25">
            <v>9252161</v>
          </cell>
          <cell r="B25" t="str">
            <v>Hogsthorpe Community Primary Academy</v>
          </cell>
          <cell r="E25">
            <v>165</v>
          </cell>
        </row>
        <row r="26">
          <cell r="A26">
            <v>9252170</v>
          </cell>
          <cell r="B26" t="str">
            <v>Louth Eastfield Infants' and Nursery Sch</v>
          </cell>
          <cell r="C26">
            <v>4785</v>
          </cell>
          <cell r="E26">
            <v>12870</v>
          </cell>
        </row>
        <row r="27">
          <cell r="A27">
            <v>9252174</v>
          </cell>
          <cell r="B27" t="str">
            <v>Marshchapel Primary School</v>
          </cell>
          <cell r="E27">
            <v>2145</v>
          </cell>
        </row>
        <row r="28">
          <cell r="A28">
            <v>9252175</v>
          </cell>
          <cell r="B28" t="str">
            <v>Marton  Primary School</v>
          </cell>
          <cell r="C28">
            <v>165</v>
          </cell>
          <cell r="E28">
            <v>1485</v>
          </cell>
        </row>
        <row r="29">
          <cell r="A29">
            <v>9252177</v>
          </cell>
          <cell r="B29" t="str">
            <v>Morton Trentside Primary School</v>
          </cell>
          <cell r="E29">
            <v>2871</v>
          </cell>
        </row>
        <row r="30">
          <cell r="A30">
            <v>9252179</v>
          </cell>
          <cell r="B30" t="str">
            <v>New Leake Primary School</v>
          </cell>
          <cell r="E30">
            <v>495</v>
          </cell>
        </row>
        <row r="31">
          <cell r="A31">
            <v>9252181</v>
          </cell>
          <cell r="B31" t="str">
            <v>Normanby-by-Spital Primary School</v>
          </cell>
          <cell r="D31">
            <v>0</v>
          </cell>
          <cell r="E31">
            <v>1105.5</v>
          </cell>
        </row>
        <row r="32">
          <cell r="A32">
            <v>9252182</v>
          </cell>
          <cell r="B32" t="str">
            <v>KELSEY PRIMARY SCHOOL</v>
          </cell>
          <cell r="C32">
            <v>495</v>
          </cell>
          <cell r="E32">
            <v>3278</v>
          </cell>
        </row>
        <row r="33">
          <cell r="A33">
            <v>9252190</v>
          </cell>
          <cell r="B33" t="str">
            <v>Skegness Infant Academy</v>
          </cell>
          <cell r="C33">
            <v>3795</v>
          </cell>
          <cell r="E33">
            <v>7755</v>
          </cell>
        </row>
        <row r="34">
          <cell r="A34">
            <v>9252191</v>
          </cell>
          <cell r="B34" t="str">
            <v>SKEGNESS SEATHORNE PRIMARY SCHOOL</v>
          </cell>
          <cell r="E34">
            <v>4785</v>
          </cell>
        </row>
        <row r="35">
          <cell r="A35">
            <v>9252201</v>
          </cell>
          <cell r="B35" t="str">
            <v>TOYNTON ALL SAINTS PRIMARY SCHOOL</v>
          </cell>
          <cell r="E35">
            <v>1980</v>
          </cell>
        </row>
        <row r="36">
          <cell r="A36">
            <v>9252208</v>
          </cell>
          <cell r="B36" t="str">
            <v>Hillcrest Early Years Academy</v>
          </cell>
          <cell r="C36">
            <v>2970</v>
          </cell>
          <cell r="E36">
            <v>8580</v>
          </cell>
        </row>
        <row r="37">
          <cell r="A37">
            <v>9252224</v>
          </cell>
          <cell r="B37" t="str">
            <v>Ruskington Winchelsea Primary School</v>
          </cell>
          <cell r="C37">
            <v>165</v>
          </cell>
          <cell r="E37">
            <v>2805</v>
          </cell>
        </row>
        <row r="38">
          <cell r="A38">
            <v>9252234</v>
          </cell>
          <cell r="B38" t="str">
            <v>Carlton Road Academy</v>
          </cell>
          <cell r="C38">
            <v>825</v>
          </cell>
          <cell r="E38">
            <v>7590</v>
          </cell>
        </row>
        <row r="39">
          <cell r="A39">
            <v>9252239</v>
          </cell>
          <cell r="B39" t="str">
            <v>Staniland Academy</v>
          </cell>
          <cell r="C39">
            <v>990</v>
          </cell>
          <cell r="E39">
            <v>6468</v>
          </cell>
        </row>
        <row r="40">
          <cell r="A40">
            <v>9252244</v>
          </cell>
          <cell r="B40" t="str">
            <v>Horncastle Community Primary School</v>
          </cell>
          <cell r="C40">
            <v>165</v>
          </cell>
          <cell r="E40">
            <v>7590</v>
          </cell>
        </row>
        <row r="41">
          <cell r="A41">
            <v>9252247</v>
          </cell>
          <cell r="B41" t="str">
            <v>Gainsborough Benjamin Adlard School</v>
          </cell>
          <cell r="C41">
            <v>1815</v>
          </cell>
          <cell r="E41">
            <v>3762</v>
          </cell>
        </row>
        <row r="42">
          <cell r="A42">
            <v>9253027</v>
          </cell>
          <cell r="B42" t="str">
            <v>The West Grantham Academy St John's</v>
          </cell>
          <cell r="C42">
            <v>2640</v>
          </cell>
          <cell r="E42">
            <v>6105</v>
          </cell>
        </row>
        <row r="43">
          <cell r="A43">
            <v>9253047</v>
          </cell>
          <cell r="B43" t="str">
            <v>North Hykeham All Saints CE Primary</v>
          </cell>
          <cell r="D43">
            <v>165</v>
          </cell>
          <cell r="E43">
            <v>3597</v>
          </cell>
        </row>
        <row r="44">
          <cell r="A44">
            <v>9253089</v>
          </cell>
          <cell r="B44" t="str">
            <v>Holbeach St Marks CE Primary School</v>
          </cell>
          <cell r="E44">
            <v>1122</v>
          </cell>
        </row>
        <row r="45">
          <cell r="A45">
            <v>9253108</v>
          </cell>
          <cell r="B45" t="str">
            <v>Lincoln St Faith's CE Infant School</v>
          </cell>
          <cell r="E45">
            <v>8085</v>
          </cell>
        </row>
        <row r="46">
          <cell r="A46">
            <v>9253111</v>
          </cell>
          <cell r="B46" t="str">
            <v>Lincoln St Peter at Gowts CE Primary</v>
          </cell>
          <cell r="C46">
            <v>1980</v>
          </cell>
          <cell r="D46">
            <v>165</v>
          </cell>
          <cell r="E46">
            <v>5775</v>
          </cell>
        </row>
        <row r="47">
          <cell r="A47">
            <v>9253116</v>
          </cell>
          <cell r="B47" t="str">
            <v>Binbrook (C of E) Primary School</v>
          </cell>
          <cell r="D47">
            <v>957</v>
          </cell>
          <cell r="E47">
            <v>1947</v>
          </cell>
        </row>
        <row r="48">
          <cell r="A48">
            <v>9253122</v>
          </cell>
          <cell r="B48" t="str">
            <v>Fiskerton C.E Primary School</v>
          </cell>
          <cell r="E48">
            <v>2079</v>
          </cell>
        </row>
        <row r="49">
          <cell r="A49">
            <v>9253139</v>
          </cell>
          <cell r="B49" t="str">
            <v>Saxilby C. of E. Primary School</v>
          </cell>
          <cell r="C49">
            <v>165</v>
          </cell>
          <cell r="E49">
            <v>4620</v>
          </cell>
        </row>
        <row r="50">
          <cell r="A50">
            <v>9253151</v>
          </cell>
          <cell r="B50" t="str">
            <v>ST HELENA'S CHURCH OF ENGLAND SCHOOL</v>
          </cell>
          <cell r="E50">
            <v>495</v>
          </cell>
        </row>
        <row r="51">
          <cell r="A51">
            <v>9253156</v>
          </cell>
          <cell r="B51" t="str">
            <v>Caistor CE and  Methodist Primary School</v>
          </cell>
          <cell r="C51">
            <v>132</v>
          </cell>
          <cell r="E51">
            <v>2673</v>
          </cell>
        </row>
        <row r="52">
          <cell r="A52">
            <v>9253317</v>
          </cell>
          <cell r="B52" t="str">
            <v>Horbling Browns C. of E. Primary</v>
          </cell>
          <cell r="E52">
            <v>2508</v>
          </cell>
        </row>
        <row r="53">
          <cell r="A53">
            <v>9253353</v>
          </cell>
          <cell r="B53" t="str">
            <v>Friskney All Saints C of E Aided Primary.</v>
          </cell>
          <cell r="C53">
            <v>495</v>
          </cell>
          <cell r="E53">
            <v>2805</v>
          </cell>
        </row>
        <row r="54">
          <cell r="A54">
            <v>9253505</v>
          </cell>
          <cell r="B54" t="str">
            <v>Bishop King CE Community Primary School</v>
          </cell>
          <cell r="C54">
            <v>660</v>
          </cell>
          <cell r="E54">
            <v>5280</v>
          </cell>
        </row>
        <row r="55">
          <cell r="A55">
            <v>9253508</v>
          </cell>
          <cell r="B55" t="str">
            <v>Lincoln Ermine Primary Academy</v>
          </cell>
          <cell r="C55">
            <v>1320</v>
          </cell>
          <cell r="E55">
            <v>8250</v>
          </cell>
        </row>
        <row r="56">
          <cell r="A56">
            <v>9253510</v>
          </cell>
          <cell r="B56" t="str">
            <v>Bourne Abbey C of E Primary Academy</v>
          </cell>
          <cell r="C56">
            <v>330</v>
          </cell>
          <cell r="D56">
            <v>2145</v>
          </cell>
          <cell r="E56">
            <v>12672</v>
          </cell>
        </row>
        <row r="57">
          <cell r="A57">
            <v>9255208</v>
          </cell>
          <cell r="B57" t="str">
            <v>St Andrews C of E Primary School</v>
          </cell>
          <cell r="C57">
            <v>330</v>
          </cell>
          <cell r="D57">
            <v>330</v>
          </cell>
          <cell r="E57">
            <v>3047</v>
          </cell>
        </row>
        <row r="58">
          <cell r="A58">
            <v>9255212</v>
          </cell>
          <cell r="B58" t="str">
            <v>Washingborough Academy</v>
          </cell>
          <cell r="C58">
            <v>726</v>
          </cell>
          <cell r="E58">
            <v>4224</v>
          </cell>
        </row>
        <row r="59">
          <cell r="A59">
            <v>9255215</v>
          </cell>
          <cell r="B59" t="str">
            <v>Old Leake Primary and Nursery School</v>
          </cell>
          <cell r="C59">
            <v>726</v>
          </cell>
          <cell r="E59">
            <v>3960</v>
          </cell>
        </row>
        <row r="60">
          <cell r="A60">
            <v>9255217</v>
          </cell>
          <cell r="B60" t="str">
            <v>Grimoldby Primary</v>
          </cell>
          <cell r="C60">
            <v>495</v>
          </cell>
          <cell r="E60">
            <v>4092</v>
          </cell>
        </row>
        <row r="61">
          <cell r="A61">
            <v>9255219</v>
          </cell>
          <cell r="B61" t="str">
            <v>Lincoln Lancaster School</v>
          </cell>
          <cell r="C61">
            <v>990</v>
          </cell>
          <cell r="E61">
            <v>5775</v>
          </cell>
        </row>
        <row r="62">
          <cell r="A62">
            <v>9255220</v>
          </cell>
          <cell r="B62" t="str">
            <v>Hartsholme Academy</v>
          </cell>
          <cell r="C62">
            <v>330</v>
          </cell>
          <cell r="E62">
            <v>7755</v>
          </cell>
        </row>
        <row r="63">
          <cell r="A63">
            <v>9255226</v>
          </cell>
          <cell r="B63" t="str">
            <v>Ruskington Chestnut Street Church of England Primary School</v>
          </cell>
          <cell r="C63">
            <v>495</v>
          </cell>
          <cell r="E63">
            <v>2882</v>
          </cell>
        </row>
        <row r="64">
          <cell r="A64">
            <v>9255227</v>
          </cell>
          <cell r="B64" t="str">
            <v>Lincoln Mount Street Academy</v>
          </cell>
          <cell r="C64">
            <v>2277</v>
          </cell>
          <cell r="E64">
            <v>11187</v>
          </cell>
        </row>
        <row r="65">
          <cell r="A65">
            <v>9255228</v>
          </cell>
          <cell r="B65" t="str">
            <v>William Hildyard Church of England Primary  &amp; Nursery School</v>
          </cell>
          <cell r="C65">
            <v>165</v>
          </cell>
          <cell r="E65">
            <v>4059</v>
          </cell>
        </row>
        <row r="66">
          <cell r="A66">
            <v>9256905</v>
          </cell>
          <cell r="B66" t="str">
            <v>The Priory Witham Academy</v>
          </cell>
          <cell r="C66">
            <v>2145</v>
          </cell>
          <cell r="E66">
            <v>10890</v>
          </cell>
        </row>
        <row r="67">
          <cell r="A67">
            <v>9257010</v>
          </cell>
          <cell r="B67" t="str">
            <v>Boston The John Fielding School</v>
          </cell>
          <cell r="E67">
            <v>165</v>
          </cell>
        </row>
        <row r="68">
          <cell r="A68">
            <v>9257015</v>
          </cell>
          <cell r="B68" t="str">
            <v>Lincoln St Christopher's</v>
          </cell>
          <cell r="C68">
            <v>165</v>
          </cell>
          <cell r="E68">
            <v>990</v>
          </cell>
        </row>
        <row r="69">
          <cell r="A69">
            <v>9257016</v>
          </cell>
          <cell r="B69" t="str">
            <v>Lincoln, St Francis School</v>
          </cell>
          <cell r="C69">
            <v>330</v>
          </cell>
          <cell r="E69">
            <v>770</v>
          </cell>
        </row>
        <row r="70">
          <cell r="A70">
            <v>9257028</v>
          </cell>
          <cell r="B70" t="str">
            <v>Willoughby School</v>
          </cell>
          <cell r="E70">
            <v>495</v>
          </cell>
        </row>
        <row r="71">
          <cell r="A71">
            <v>9257033</v>
          </cell>
          <cell r="B71" t="str">
            <v>Mayflower Academy Warren Wood - A Specialist Academy</v>
          </cell>
          <cell r="C71">
            <v>847</v>
          </cell>
          <cell r="E71">
            <v>847</v>
          </cell>
        </row>
        <row r="72">
          <cell r="A72">
            <v>68</v>
          </cell>
        </row>
        <row r="73">
          <cell r="B73" t="str">
            <v>Sum:</v>
          </cell>
          <cell r="C73">
            <v>62590</v>
          </cell>
          <cell r="D73">
            <v>15246</v>
          </cell>
          <cell r="E73">
            <v>365304.5</v>
          </cell>
        </row>
      </sheetData>
      <sheetData sheetId="2" refreshError="1"/>
      <sheetData sheetId="3" refreshError="1"/>
      <sheetData sheetId="4">
        <row r="1">
          <cell r="A1" t="str">
            <v>DFE</v>
          </cell>
          <cell r="B1" t="str">
            <v>AGRESSO</v>
          </cell>
          <cell r="C1" t="str">
            <v>SAP</v>
          </cell>
          <cell r="D1" t="str">
            <v>SCHOOL NAME</v>
          </cell>
          <cell r="E1" t="str">
            <v>TECH</v>
          </cell>
          <cell r="F1" t="str">
            <v>URN</v>
          </cell>
        </row>
        <row r="2">
          <cell r="A2">
            <v>9251012</v>
          </cell>
          <cell r="B2" t="str">
            <v>S10000</v>
          </cell>
          <cell r="C2">
            <v>7126</v>
          </cell>
          <cell r="D2" t="str">
            <v>Boston Nursery School</v>
          </cell>
          <cell r="E2" t="str">
            <v>ADAM</v>
          </cell>
          <cell r="F2">
            <v>126564</v>
          </cell>
        </row>
        <row r="3">
          <cell r="A3">
            <v>9251011</v>
          </cell>
          <cell r="B3" t="str">
            <v>S11000</v>
          </cell>
          <cell r="C3">
            <v>7125</v>
          </cell>
          <cell r="D3" t="str">
            <v>Gainsborough Nursery School</v>
          </cell>
          <cell r="E3" t="str">
            <v>BOB</v>
          </cell>
          <cell r="F3">
            <v>126563</v>
          </cell>
        </row>
        <row r="4">
          <cell r="A4">
            <v>9251001</v>
          </cell>
          <cell r="B4" t="str">
            <v>S12000</v>
          </cell>
          <cell r="C4">
            <v>7112</v>
          </cell>
          <cell r="D4" t="str">
            <v>Grantham Wyndham Park Nursery School</v>
          </cell>
          <cell r="E4" t="str">
            <v>SAM</v>
          </cell>
          <cell r="F4">
            <v>120364</v>
          </cell>
        </row>
        <row r="5">
          <cell r="A5">
            <v>9251010</v>
          </cell>
          <cell r="B5" t="str">
            <v>S13000</v>
          </cell>
          <cell r="C5">
            <v>7124</v>
          </cell>
          <cell r="D5" t="str">
            <v>Lincoln Kingsdown Nursery School</v>
          </cell>
          <cell r="E5" t="str">
            <v>ADAM</v>
          </cell>
          <cell r="F5">
            <v>126562</v>
          </cell>
        </row>
        <row r="6">
          <cell r="A6">
            <v>9251005</v>
          </cell>
          <cell r="B6" t="str">
            <v>S14000</v>
          </cell>
          <cell r="C6">
            <v>7122</v>
          </cell>
          <cell r="D6" t="str">
            <v>Lincoln Saint Giles Nursery</v>
          </cell>
          <cell r="E6" t="str">
            <v>BOB</v>
          </cell>
          <cell r="F6">
            <v>120365</v>
          </cell>
        </row>
        <row r="7">
          <cell r="A7">
            <v>9252142</v>
          </cell>
          <cell r="B7" t="str">
            <v>S20000</v>
          </cell>
          <cell r="C7">
            <v>7151</v>
          </cell>
          <cell r="D7" t="str">
            <v>Alford Primary School</v>
          </cell>
          <cell r="E7" t="str">
            <v>SAM</v>
          </cell>
          <cell r="F7">
            <v>120440</v>
          </cell>
        </row>
        <row r="8">
          <cell r="A8">
            <v>9253000</v>
          </cell>
          <cell r="B8" t="str">
            <v>S20100</v>
          </cell>
          <cell r="C8">
            <v>7153</v>
          </cell>
          <cell r="D8" t="str">
            <v>Allington with Sedgebrook Church of England Primary School</v>
          </cell>
          <cell r="E8" t="str">
            <v>ADAM</v>
          </cell>
          <cell r="F8">
            <v>120511</v>
          </cell>
        </row>
        <row r="9">
          <cell r="A9">
            <v>9253001</v>
          </cell>
          <cell r="B9" t="str">
            <v>S20300</v>
          </cell>
          <cell r="C9">
            <v>7155</v>
          </cell>
          <cell r="D9" t="str">
            <v>Ancaster Church of England Primary School</v>
          </cell>
          <cell r="E9" t="str">
            <v>BOB</v>
          </cell>
          <cell r="F9">
            <v>120512</v>
          </cell>
        </row>
        <row r="10">
          <cell r="A10">
            <v>9253154</v>
          </cell>
          <cell r="B10" t="str">
            <v>S20400</v>
          </cell>
          <cell r="C10">
            <v>7163</v>
          </cell>
          <cell r="D10" t="str">
            <v>Bardney Church of England &amp; Methodist Primary School</v>
          </cell>
          <cell r="E10" t="str">
            <v>SAM</v>
          </cell>
          <cell r="F10">
            <v>120589</v>
          </cell>
        </row>
        <row r="11">
          <cell r="A11">
            <v>9255222</v>
          </cell>
          <cell r="B11" t="str">
            <v>S20500</v>
          </cell>
          <cell r="C11">
            <v>7164</v>
          </cell>
          <cell r="D11" t="str">
            <v>Barkston &amp; Syston Church of England Primary School</v>
          </cell>
          <cell r="E11" t="str">
            <v>ADAM</v>
          </cell>
          <cell r="F11">
            <v>120689</v>
          </cell>
        </row>
        <row r="12">
          <cell r="A12">
            <v>9253004</v>
          </cell>
          <cell r="B12" t="str">
            <v>S20600</v>
          </cell>
          <cell r="C12">
            <v>7165</v>
          </cell>
          <cell r="D12" t="str">
            <v>Barrowby Church of England Primary School</v>
          </cell>
          <cell r="E12" t="str">
            <v>BOB</v>
          </cell>
          <cell r="F12">
            <v>120513</v>
          </cell>
        </row>
        <row r="13">
          <cell r="A13">
            <v>9252002</v>
          </cell>
          <cell r="B13" t="str">
            <v>S20700</v>
          </cell>
          <cell r="C13">
            <v>7166</v>
          </cell>
          <cell r="D13" t="str">
            <v>Bassingham Primary School</v>
          </cell>
          <cell r="E13" t="str">
            <v>SAM</v>
          </cell>
          <cell r="F13">
            <v>120370</v>
          </cell>
        </row>
        <row r="14">
          <cell r="A14">
            <v>9253005</v>
          </cell>
          <cell r="B14" t="str">
            <v>S20800</v>
          </cell>
          <cell r="C14">
            <v>7167</v>
          </cell>
          <cell r="D14" t="str">
            <v>Baston Church of England Primary School</v>
          </cell>
          <cell r="E14" t="str">
            <v>ADAM</v>
          </cell>
          <cell r="F14">
            <v>120514</v>
          </cell>
        </row>
        <row r="15">
          <cell r="A15">
            <v>9252003</v>
          </cell>
          <cell r="B15" t="str">
            <v>S20900</v>
          </cell>
          <cell r="C15">
            <v>7170</v>
          </cell>
          <cell r="D15" t="str">
            <v>Billingborough Primary School</v>
          </cell>
          <cell r="E15" t="str">
            <v>BOB</v>
          </cell>
          <cell r="F15">
            <v>120371</v>
          </cell>
        </row>
        <row r="16">
          <cell r="A16">
            <v>9253007</v>
          </cell>
          <cell r="B16" t="str">
            <v>S21000</v>
          </cell>
          <cell r="C16">
            <v>7172</v>
          </cell>
          <cell r="D16" t="str">
            <v>Billinghay Church of England Primary School</v>
          </cell>
          <cell r="E16" t="str">
            <v>SAM</v>
          </cell>
          <cell r="F16">
            <v>120515</v>
          </cell>
        </row>
        <row r="17">
          <cell r="A17">
            <v>9253116</v>
          </cell>
          <cell r="B17" t="str">
            <v>S21100</v>
          </cell>
          <cell r="C17">
            <v>7174</v>
          </cell>
          <cell r="D17" t="str">
            <v>Binbrook Church of England Primary School</v>
          </cell>
          <cell r="E17" t="str">
            <v>ADAM</v>
          </cell>
          <cell r="F17">
            <v>120565</v>
          </cell>
        </row>
        <row r="18">
          <cell r="A18">
            <v>9253350</v>
          </cell>
          <cell r="B18" t="str">
            <v>S21200</v>
          </cell>
          <cell r="C18">
            <v>7177</v>
          </cell>
          <cell r="D18" t="str">
            <v>Blyton Cum Laughton CE Primary School</v>
          </cell>
          <cell r="E18" t="str">
            <v>BOB</v>
          </cell>
          <cell r="F18">
            <v>120619</v>
          </cell>
        </row>
        <row r="19">
          <cell r="A19">
            <v>9252113</v>
          </cell>
          <cell r="B19" t="str">
            <v>S21300</v>
          </cell>
          <cell r="C19">
            <v>7183</v>
          </cell>
          <cell r="D19" t="str">
            <v>Boston Hawthorn Tree School</v>
          </cell>
          <cell r="E19" t="str">
            <v>SAM</v>
          </cell>
          <cell r="F19">
            <v>120424</v>
          </cell>
        </row>
        <row r="20">
          <cell r="A20">
            <v>9253342</v>
          </cell>
          <cell r="B20" t="str">
            <v>S21400</v>
          </cell>
          <cell r="C20">
            <v>7189</v>
          </cell>
          <cell r="D20" t="str">
            <v>Boston Saint Mary's R.C. Primary School</v>
          </cell>
          <cell r="E20" t="str">
            <v>ADAM</v>
          </cell>
          <cell r="F20">
            <v>120615</v>
          </cell>
        </row>
        <row r="21">
          <cell r="A21">
            <v>9253162</v>
          </cell>
          <cell r="B21" t="str">
            <v>S21500</v>
          </cell>
          <cell r="C21">
            <v>7190</v>
          </cell>
          <cell r="D21" t="str">
            <v>Boston St Nicholas Church of England Primary School</v>
          </cell>
          <cell r="E21" t="str">
            <v>BOB</v>
          </cell>
          <cell r="F21">
            <v>120593</v>
          </cell>
        </row>
        <row r="22">
          <cell r="A22">
            <v>9253085</v>
          </cell>
          <cell r="B22" t="str">
            <v>S21600</v>
          </cell>
          <cell r="C22">
            <v>7191</v>
          </cell>
          <cell r="D22" t="str">
            <v>Boston Saint Thomas' Church of England Primary School</v>
          </cell>
          <cell r="E22" t="str">
            <v>BOB</v>
          </cell>
          <cell r="F22">
            <v>120546</v>
          </cell>
        </row>
        <row r="23">
          <cell r="A23">
            <v>9253009</v>
          </cell>
          <cell r="B23" t="str">
            <v>S21700</v>
          </cell>
          <cell r="C23">
            <v>7202</v>
          </cell>
          <cell r="D23" t="str">
            <v>Branston Church of England Infant School</v>
          </cell>
          <cell r="E23" t="str">
            <v>SAM</v>
          </cell>
          <cell r="F23">
            <v>120516</v>
          </cell>
        </row>
        <row r="24">
          <cell r="A24">
            <v>9253163</v>
          </cell>
          <cell r="B24" t="str">
            <v>S21800</v>
          </cell>
          <cell r="C24">
            <v>7205</v>
          </cell>
          <cell r="D24" t="str">
            <v>Brant Broughton Church of England and Methodist</v>
          </cell>
          <cell r="E24" t="str">
            <v>ADAM</v>
          </cell>
          <cell r="F24">
            <v>120594</v>
          </cell>
        </row>
        <row r="25">
          <cell r="A25">
            <v>9252145</v>
          </cell>
          <cell r="B25" t="str">
            <v>S21900</v>
          </cell>
          <cell r="C25">
            <v>7206</v>
          </cell>
          <cell r="D25" t="str">
            <v>Brocklesby Park Primary School</v>
          </cell>
          <cell r="E25" t="str">
            <v>BOB</v>
          </cell>
          <cell r="F25">
            <v>120442</v>
          </cell>
        </row>
        <row r="26">
          <cell r="A26">
            <v>9252146</v>
          </cell>
          <cell r="B26" t="str">
            <v>S22000</v>
          </cell>
          <cell r="C26">
            <v>7207</v>
          </cell>
          <cell r="D26" t="str">
            <v>Bucknall Rural Villages School</v>
          </cell>
          <cell r="E26" t="str">
            <v>SAM</v>
          </cell>
          <cell r="F26">
            <v>120443</v>
          </cell>
        </row>
        <row r="27">
          <cell r="A27">
            <v>9253118</v>
          </cell>
          <cell r="B27" t="str">
            <v>S22100</v>
          </cell>
          <cell r="C27">
            <v>7208</v>
          </cell>
          <cell r="D27" t="str">
            <v>Burgh-le-Marsh St Peter and St Paul Church of England</v>
          </cell>
          <cell r="E27" t="str">
            <v>ADAM</v>
          </cell>
          <cell r="F27">
            <v>120566</v>
          </cell>
        </row>
        <row r="28">
          <cell r="A28">
            <v>9252243</v>
          </cell>
          <cell r="B28" t="str">
            <v>S22200</v>
          </cell>
          <cell r="C28">
            <v>7209</v>
          </cell>
          <cell r="D28" t="str">
            <v>Bythams Primary School</v>
          </cell>
          <cell r="E28" t="str">
            <v>BOB</v>
          </cell>
          <cell r="F28">
            <v>120506</v>
          </cell>
        </row>
        <row r="29">
          <cell r="A29">
            <v>9255216</v>
          </cell>
          <cell r="B29" t="str">
            <v>S22300</v>
          </cell>
          <cell r="C29">
            <v>7210</v>
          </cell>
          <cell r="D29" t="str">
            <v>Butterwick Pinchbeck's Endowed Church of England</v>
          </cell>
          <cell r="E29" t="str">
            <v>SAM</v>
          </cell>
          <cell r="F29">
            <v>120683</v>
          </cell>
        </row>
        <row r="30">
          <cell r="A30">
            <v>9253156</v>
          </cell>
          <cell r="B30" t="str">
            <v>S22400</v>
          </cell>
          <cell r="C30">
            <v>7211</v>
          </cell>
          <cell r="D30" t="str">
            <v>Caistor Church of England &amp; Methodist Primary School</v>
          </cell>
          <cell r="E30" t="str">
            <v>ADAM</v>
          </cell>
          <cell r="F30">
            <v>120590</v>
          </cell>
        </row>
        <row r="31">
          <cell r="A31">
            <v>9252012</v>
          </cell>
          <cell r="B31" t="str">
            <v>S22500</v>
          </cell>
          <cell r="C31">
            <v>7217</v>
          </cell>
          <cell r="D31" t="str">
            <v>Caythorpe Primary School</v>
          </cell>
          <cell r="E31" t="str">
            <v>BOB</v>
          </cell>
          <cell r="F31">
            <v>120373</v>
          </cell>
        </row>
        <row r="32">
          <cell r="A32">
            <v>9255210</v>
          </cell>
          <cell r="B32" t="str">
            <v>S22600</v>
          </cell>
          <cell r="C32">
            <v>7218</v>
          </cell>
          <cell r="D32" t="str">
            <v>Chapel St Leonards Primary School</v>
          </cell>
          <cell r="E32" t="str">
            <v>SAM</v>
          </cell>
          <cell r="F32">
            <v>120677</v>
          </cell>
        </row>
        <row r="33">
          <cell r="A33">
            <v>9252241</v>
          </cell>
          <cell r="B33" t="str">
            <v>S22700</v>
          </cell>
          <cell r="C33">
            <v>7214</v>
          </cell>
          <cell r="D33" t="str">
            <v>Cherry Willingham Primary School</v>
          </cell>
          <cell r="E33" t="str">
            <v>ADAM</v>
          </cell>
          <cell r="F33">
            <v>120505</v>
          </cell>
        </row>
        <row r="34">
          <cell r="A34">
            <v>9253078</v>
          </cell>
          <cell r="B34" t="str">
            <v>S22800</v>
          </cell>
          <cell r="C34">
            <v>7221</v>
          </cell>
          <cell r="D34" t="str">
            <v>Claypole Church of England Primary School</v>
          </cell>
          <cell r="E34" t="str">
            <v>BOB</v>
          </cell>
          <cell r="F34">
            <v>120544</v>
          </cell>
        </row>
        <row r="35">
          <cell r="A35">
            <v>9253015</v>
          </cell>
          <cell r="B35" t="str">
            <v>S22900</v>
          </cell>
          <cell r="C35">
            <v>7222</v>
          </cell>
          <cell r="D35" t="str">
            <v>Coleby Church of England Primary School</v>
          </cell>
          <cell r="E35" t="str">
            <v>SAM</v>
          </cell>
          <cell r="F35">
            <v>120517</v>
          </cell>
        </row>
        <row r="36">
          <cell r="A36">
            <v>9253079</v>
          </cell>
          <cell r="B36" t="str">
            <v>S23000</v>
          </cell>
          <cell r="C36">
            <v>7223</v>
          </cell>
          <cell r="D36" t="str">
            <v>Colsterworth Church of England Primary School</v>
          </cell>
          <cell r="E36" t="str">
            <v>ADAM</v>
          </cell>
          <cell r="F36">
            <v>120545</v>
          </cell>
        </row>
        <row r="37">
          <cell r="A37">
            <v>9253119</v>
          </cell>
          <cell r="B37" t="str">
            <v>S23100</v>
          </cell>
          <cell r="C37">
            <v>7225</v>
          </cell>
          <cell r="D37" t="str">
            <v>Coningsby St Michael's Church of England Primary School</v>
          </cell>
          <cell r="E37" t="str">
            <v>BOB</v>
          </cell>
          <cell r="F37">
            <v>120567</v>
          </cell>
        </row>
        <row r="38">
          <cell r="A38">
            <v>9252013</v>
          </cell>
          <cell r="B38" t="str">
            <v>S23200</v>
          </cell>
          <cell r="C38">
            <v>7226</v>
          </cell>
          <cell r="D38" t="str">
            <v>Corby Glen Community Primary School</v>
          </cell>
          <cell r="E38" t="str">
            <v>SAM</v>
          </cell>
          <cell r="F38">
            <v>120374</v>
          </cell>
        </row>
        <row r="39">
          <cell r="A39">
            <v>9253120</v>
          </cell>
          <cell r="B39" t="str">
            <v>S23300</v>
          </cell>
          <cell r="C39">
            <v>7227</v>
          </cell>
          <cell r="D39" t="str">
            <v>Corringham Church of England (Voluntary Controlled)</v>
          </cell>
          <cell r="E39" t="str">
            <v>ADAM</v>
          </cell>
          <cell r="F39">
            <v>120568</v>
          </cell>
        </row>
        <row r="40">
          <cell r="A40">
            <v>9253337</v>
          </cell>
          <cell r="B40" t="str">
            <v>S23400</v>
          </cell>
          <cell r="C40">
            <v>7228</v>
          </cell>
          <cell r="D40" t="str">
            <v>Cowbit St Mary's (Endowed) Church of England Primary Sch</v>
          </cell>
          <cell r="E40" t="str">
            <v>BOB</v>
          </cell>
          <cell r="F40">
            <v>120611</v>
          </cell>
        </row>
        <row r="41">
          <cell r="A41">
            <v>9255207</v>
          </cell>
          <cell r="B41" t="str">
            <v>S23500</v>
          </cell>
          <cell r="C41">
            <v>7229</v>
          </cell>
          <cell r="D41" t="str">
            <v>Cranwell Primary School</v>
          </cell>
          <cell r="E41" t="str">
            <v>SAM</v>
          </cell>
          <cell r="F41">
            <v>120674</v>
          </cell>
        </row>
        <row r="42">
          <cell r="A42">
            <v>9252084</v>
          </cell>
          <cell r="B42" t="str">
            <v>S23600</v>
          </cell>
          <cell r="C42">
            <v>7231</v>
          </cell>
          <cell r="D42" t="str">
            <v>Crowland South View Community Primary School</v>
          </cell>
          <cell r="E42" t="str">
            <v>SAM</v>
          </cell>
          <cell r="F42">
            <v>120406</v>
          </cell>
        </row>
        <row r="43">
          <cell r="A43">
            <v>9252062</v>
          </cell>
          <cell r="B43" t="str">
            <v>S23700</v>
          </cell>
          <cell r="C43">
            <v>7232</v>
          </cell>
          <cell r="D43" t="str">
            <v>Deeping St James Community Primary School</v>
          </cell>
          <cell r="E43" t="str">
            <v>ADAM</v>
          </cell>
          <cell r="F43">
            <v>120396</v>
          </cell>
        </row>
        <row r="44">
          <cell r="A44">
            <v>9252232</v>
          </cell>
          <cell r="B44" t="str">
            <v>S23800</v>
          </cell>
          <cell r="C44">
            <v>7234</v>
          </cell>
          <cell r="D44" t="str">
            <v>Deeping St James Linchfield Community Primary School</v>
          </cell>
          <cell r="E44" t="str">
            <v>BOB</v>
          </cell>
          <cell r="F44">
            <v>120499</v>
          </cell>
        </row>
        <row r="45">
          <cell r="A45">
            <v>9252085</v>
          </cell>
          <cell r="B45" t="str">
            <v>S23900</v>
          </cell>
          <cell r="C45">
            <v>7233</v>
          </cell>
          <cell r="D45" t="str">
            <v>Deeping St Nicholas Primary School</v>
          </cell>
          <cell r="E45" t="str">
            <v>SAM</v>
          </cell>
          <cell r="F45">
            <v>120407</v>
          </cell>
        </row>
        <row r="46">
          <cell r="A46">
            <v>9253017</v>
          </cell>
          <cell r="B46" t="str">
            <v>S24000</v>
          </cell>
          <cell r="C46">
            <v>7235</v>
          </cell>
          <cell r="D46" t="str">
            <v>Denton Church of England School</v>
          </cell>
          <cell r="E46" t="str">
            <v>ADAM</v>
          </cell>
          <cell r="F46">
            <v>120518</v>
          </cell>
        </row>
        <row r="47">
          <cell r="A47">
            <v>9253018</v>
          </cell>
          <cell r="B47" t="str">
            <v>S24100</v>
          </cell>
          <cell r="C47">
            <v>7236</v>
          </cell>
          <cell r="D47" t="str">
            <v>Digby Church of England School</v>
          </cell>
          <cell r="E47" t="str">
            <v>BOB</v>
          </cell>
          <cell r="F47">
            <v>120519</v>
          </cell>
        </row>
        <row r="48">
          <cell r="A48">
            <v>9252017</v>
          </cell>
          <cell r="B48" t="str">
            <v>S24200</v>
          </cell>
          <cell r="C48">
            <v>7237</v>
          </cell>
          <cell r="D48" t="str">
            <v>Digby The Tedder Primary School</v>
          </cell>
          <cell r="E48" t="str">
            <v>SAM</v>
          </cell>
          <cell r="F48">
            <v>120375</v>
          </cell>
        </row>
        <row r="49">
          <cell r="A49">
            <v>9253098</v>
          </cell>
          <cell r="B49" t="str">
            <v>S24300</v>
          </cell>
          <cell r="C49">
            <v>7239</v>
          </cell>
          <cell r="D49" t="str">
            <v>Donington Cowley Endowed Primary School</v>
          </cell>
          <cell r="E49" t="str">
            <v>ADAM</v>
          </cell>
          <cell r="F49">
            <v>120556</v>
          </cell>
        </row>
        <row r="50">
          <cell r="A50">
            <v>9252149</v>
          </cell>
          <cell r="B50" t="str">
            <v>S24400</v>
          </cell>
          <cell r="C50">
            <v>7240</v>
          </cell>
          <cell r="D50" t="str">
            <v>Donington-on-Bain School</v>
          </cell>
          <cell r="E50" t="str">
            <v>BOB</v>
          </cell>
          <cell r="F50">
            <v>120444</v>
          </cell>
        </row>
        <row r="51">
          <cell r="A51">
            <v>9253121</v>
          </cell>
          <cell r="B51" t="str">
            <v>S24500</v>
          </cell>
          <cell r="C51">
            <v>7242</v>
          </cell>
          <cell r="D51" t="str">
            <v>Dunholme St Chad's Church of England Primary School</v>
          </cell>
          <cell r="E51" t="str">
            <v>SAM</v>
          </cell>
          <cell r="F51">
            <v>120569</v>
          </cell>
        </row>
        <row r="52">
          <cell r="A52">
            <v>9253021</v>
          </cell>
          <cell r="B52" t="str">
            <v>S24600</v>
          </cell>
          <cell r="C52">
            <v>7243</v>
          </cell>
          <cell r="D52" t="str">
            <v>Dunston St Peter's Church of England Primary School</v>
          </cell>
          <cell r="E52" t="str">
            <v>ADAM</v>
          </cell>
          <cell r="F52">
            <v>120520</v>
          </cell>
        </row>
        <row r="53">
          <cell r="A53">
            <v>9252019</v>
          </cell>
          <cell r="B53" t="str">
            <v>S24700</v>
          </cell>
          <cell r="C53">
            <v>7244</v>
          </cell>
          <cell r="D53" t="str">
            <v>Eagle Community Primary School</v>
          </cell>
          <cell r="E53" t="str">
            <v>BOB</v>
          </cell>
          <cell r="F53">
            <v>120376</v>
          </cell>
        </row>
        <row r="54">
          <cell r="A54">
            <v>9253022</v>
          </cell>
          <cell r="B54" t="str">
            <v>S24800</v>
          </cell>
          <cell r="C54">
            <v>7249</v>
          </cell>
          <cell r="D54" t="str">
            <v>Edenham Church of England School</v>
          </cell>
          <cell r="E54" t="str">
            <v>SAM</v>
          </cell>
          <cell r="F54">
            <v>120521</v>
          </cell>
        </row>
        <row r="55">
          <cell r="A55">
            <v>9252151</v>
          </cell>
          <cell r="B55" t="str">
            <v>S24900</v>
          </cell>
          <cell r="C55">
            <v>7252</v>
          </cell>
          <cell r="D55" t="str">
            <v>Faldingworth Community Primary School</v>
          </cell>
          <cell r="E55" t="str">
            <v>ADAM</v>
          </cell>
          <cell r="F55">
            <v>120445</v>
          </cell>
        </row>
        <row r="56">
          <cell r="A56">
            <v>9253122</v>
          </cell>
          <cell r="B56" t="str">
            <v>S25000</v>
          </cell>
          <cell r="C56">
            <v>7254</v>
          </cell>
          <cell r="D56" t="str">
            <v>Fiskerton Church of England Primary School</v>
          </cell>
          <cell r="E56" t="str">
            <v>BOB</v>
          </cell>
          <cell r="F56">
            <v>120570</v>
          </cell>
        </row>
        <row r="57">
          <cell r="A57">
            <v>9252087</v>
          </cell>
          <cell r="B57" t="str">
            <v>S25100</v>
          </cell>
          <cell r="C57">
            <v>7255</v>
          </cell>
          <cell r="D57" t="str">
            <v>Fleet Wood Lane School</v>
          </cell>
          <cell r="E57" t="str">
            <v>SAM</v>
          </cell>
          <cell r="F57">
            <v>120408</v>
          </cell>
        </row>
        <row r="58">
          <cell r="A58">
            <v>9253353</v>
          </cell>
          <cell r="B58" t="str">
            <v>S25200</v>
          </cell>
          <cell r="C58">
            <v>7259</v>
          </cell>
          <cell r="D58" t="str">
            <v xml:space="preserve">Friskney All Saints Church of England (Aided) Primary </v>
          </cell>
          <cell r="E58" t="str">
            <v>ADAM</v>
          </cell>
          <cell r="F58">
            <v>120620</v>
          </cell>
        </row>
        <row r="59">
          <cell r="A59">
            <v>9252152</v>
          </cell>
          <cell r="B59" t="str">
            <v>S25300</v>
          </cell>
          <cell r="C59">
            <v>7260</v>
          </cell>
          <cell r="D59" t="str">
            <v>Frithville Primary School</v>
          </cell>
          <cell r="E59" t="str">
            <v>BOB</v>
          </cell>
          <cell r="F59">
            <v>120446</v>
          </cell>
        </row>
        <row r="60">
          <cell r="A60">
            <v>9252153</v>
          </cell>
          <cell r="B60" t="str">
            <v>S25400</v>
          </cell>
          <cell r="C60">
            <v>7263</v>
          </cell>
          <cell r="D60" t="str">
            <v>Fulstow Primary School</v>
          </cell>
          <cell r="E60" t="str">
            <v>SAM</v>
          </cell>
          <cell r="F60">
            <v>120447</v>
          </cell>
        </row>
        <row r="61">
          <cell r="A61">
            <v>9252214</v>
          </cell>
          <cell r="B61" t="str">
            <v>S25500</v>
          </cell>
          <cell r="C61">
            <v>7266</v>
          </cell>
          <cell r="D61" t="str">
            <v>Gainsborough Charles Baines Community Primary School</v>
          </cell>
          <cell r="E61" t="str">
            <v>ADAM</v>
          </cell>
          <cell r="F61">
            <v>120492</v>
          </cell>
        </row>
        <row r="62">
          <cell r="A62">
            <v>9253169</v>
          </cell>
          <cell r="B62" t="str">
            <v>S25600</v>
          </cell>
          <cell r="C62">
            <v>7274</v>
          </cell>
          <cell r="D62" t="str">
            <v>Gainsborough St George's Church of England Community</v>
          </cell>
          <cell r="E62" t="str">
            <v>BOB</v>
          </cell>
          <cell r="F62">
            <v>131490</v>
          </cell>
        </row>
        <row r="63">
          <cell r="A63">
            <v>9252088</v>
          </cell>
          <cell r="B63" t="str">
            <v>S25700</v>
          </cell>
          <cell r="C63">
            <v>7276</v>
          </cell>
          <cell r="D63" t="str">
            <v>Gedney Church End Primary School</v>
          </cell>
          <cell r="E63" t="str">
            <v>SAM</v>
          </cell>
          <cell r="F63">
            <v>120409</v>
          </cell>
        </row>
        <row r="64">
          <cell r="A64">
            <v>9252089</v>
          </cell>
          <cell r="B64" t="str">
            <v>S25800</v>
          </cell>
          <cell r="C64">
            <v>7277</v>
          </cell>
          <cell r="D64" t="str">
            <v>Gedney Drove End School</v>
          </cell>
          <cell r="E64" t="str">
            <v>ADAM</v>
          </cell>
          <cell r="F64">
            <v>120410</v>
          </cell>
        </row>
        <row r="65">
          <cell r="A65">
            <v>9253088</v>
          </cell>
          <cell r="B65" t="str">
            <v>S25900</v>
          </cell>
          <cell r="C65">
            <v>7279</v>
          </cell>
          <cell r="D65" t="str">
            <v>Gedney Hill Church of England (Controlled) Primary School</v>
          </cell>
          <cell r="E65" t="str">
            <v>BOB</v>
          </cell>
          <cell r="F65">
            <v>120548</v>
          </cell>
        </row>
        <row r="66">
          <cell r="A66">
            <v>9252091</v>
          </cell>
          <cell r="B66" t="str">
            <v>S26000</v>
          </cell>
          <cell r="C66">
            <v>7282</v>
          </cell>
          <cell r="D66" t="str">
            <v>Gosberton Clough and Risegate Community Primary School</v>
          </cell>
          <cell r="E66" t="str">
            <v>SAM</v>
          </cell>
          <cell r="F66">
            <v>120412</v>
          </cell>
        </row>
        <row r="67">
          <cell r="A67">
            <v>9252158</v>
          </cell>
          <cell r="B67" t="str">
            <v>S26100</v>
          </cell>
          <cell r="C67">
            <v>7284</v>
          </cell>
          <cell r="D67" t="str">
            <v>Grainthorpe School</v>
          </cell>
          <cell r="E67" t="str">
            <v>ADAM</v>
          </cell>
          <cell r="F67">
            <v>120450</v>
          </cell>
        </row>
        <row r="68">
          <cell r="A68">
            <v>9252070</v>
          </cell>
          <cell r="B68" t="str">
            <v>S26200</v>
          </cell>
          <cell r="C68">
            <v>7295</v>
          </cell>
          <cell r="D68" t="str">
            <v>Grantham Belmont Community Primary School</v>
          </cell>
          <cell r="E68" t="str">
            <v>BOB</v>
          </cell>
          <cell r="F68">
            <v>120401</v>
          </cell>
        </row>
        <row r="69">
          <cell r="A69">
            <v>9252054</v>
          </cell>
          <cell r="B69" t="str">
            <v>S26300</v>
          </cell>
          <cell r="C69">
            <v>7285</v>
          </cell>
          <cell r="D69" t="str">
            <v>Grantham Belton Lane Community Primary School</v>
          </cell>
          <cell r="E69" t="str">
            <v>SAM</v>
          </cell>
          <cell r="F69">
            <v>120392</v>
          </cell>
        </row>
        <row r="70">
          <cell r="A70">
            <v>9252055</v>
          </cell>
          <cell r="B70" t="str">
            <v>S26400</v>
          </cell>
          <cell r="C70">
            <v>7297</v>
          </cell>
          <cell r="D70" t="str">
            <v>Grantham Cliffedale Primary School</v>
          </cell>
          <cell r="E70" t="str">
            <v>ADAM</v>
          </cell>
          <cell r="F70">
            <v>120393</v>
          </cell>
        </row>
        <row r="71">
          <cell r="A71">
            <v>9253029</v>
          </cell>
          <cell r="B71" t="str">
            <v>S26500</v>
          </cell>
          <cell r="C71">
            <v>7287</v>
          </cell>
          <cell r="D71" t="str">
            <v>Grantham Gonerby Hill Foot Church of England Primary</v>
          </cell>
          <cell r="E71" t="str">
            <v>BOB</v>
          </cell>
          <cell r="F71">
            <v>120524</v>
          </cell>
        </row>
        <row r="72">
          <cell r="A72">
            <v>9253026</v>
          </cell>
          <cell r="B72" t="str">
            <v>S26600</v>
          </cell>
          <cell r="C72">
            <v>7292</v>
          </cell>
          <cell r="D72" t="str">
            <v>Grantham St Anne's Church of England Primary School</v>
          </cell>
          <cell r="E72" t="str">
            <v>SAM</v>
          </cell>
          <cell r="F72">
            <v>120522</v>
          </cell>
        </row>
        <row r="73">
          <cell r="A73">
            <v>9253330</v>
          </cell>
          <cell r="B73" t="str">
            <v>S26700</v>
          </cell>
          <cell r="C73">
            <v>7293</v>
          </cell>
          <cell r="D73" t="str">
            <v>Grantham Saint Mary's Catholic Primary School</v>
          </cell>
          <cell r="E73" t="str">
            <v>ADAM</v>
          </cell>
          <cell r="F73">
            <v>120608</v>
          </cell>
        </row>
        <row r="74">
          <cell r="A74">
            <v>9253123</v>
          </cell>
          <cell r="B74" t="str">
            <v>S26900</v>
          </cell>
          <cell r="C74">
            <v>7298</v>
          </cell>
          <cell r="D74" t="str">
            <v>Grasby All Saints Church of England Primary School</v>
          </cell>
          <cell r="E74" t="str">
            <v>BOB</v>
          </cell>
          <cell r="F74">
            <v>120571</v>
          </cell>
        </row>
        <row r="75">
          <cell r="A75">
            <v>9253313</v>
          </cell>
          <cell r="B75" t="str">
            <v>S27000</v>
          </cell>
          <cell r="C75">
            <v>7301</v>
          </cell>
          <cell r="D75" t="str">
            <v>Great Gonerby St Sebastian's Church of England Primary</v>
          </cell>
          <cell r="E75" t="str">
            <v>SAM</v>
          </cell>
          <cell r="F75">
            <v>120601</v>
          </cell>
        </row>
        <row r="76">
          <cell r="A76">
            <v>9253314</v>
          </cell>
          <cell r="B76" t="str">
            <v>S27100</v>
          </cell>
          <cell r="C76">
            <v>7303</v>
          </cell>
          <cell r="D76" t="str">
            <v>Great Ponton Church of England School</v>
          </cell>
          <cell r="E76" t="str">
            <v>ADAM</v>
          </cell>
          <cell r="F76">
            <v>120602</v>
          </cell>
        </row>
        <row r="77">
          <cell r="A77">
            <v>9252159</v>
          </cell>
          <cell r="B77" t="str">
            <v>S27200</v>
          </cell>
          <cell r="C77">
            <v>7304</v>
          </cell>
          <cell r="D77" t="str">
            <v>Great Steeping Primary School</v>
          </cell>
          <cell r="E77" t="str">
            <v>BOB</v>
          </cell>
          <cell r="F77">
            <v>120451</v>
          </cell>
        </row>
        <row r="78">
          <cell r="A78">
            <v>9255217</v>
          </cell>
          <cell r="B78" t="str">
            <v>S27300</v>
          </cell>
          <cell r="C78">
            <v>7305</v>
          </cell>
          <cell r="D78" t="str">
            <v>Grimoldby Primary School  HBP CS</v>
          </cell>
          <cell r="E78" t="str">
            <v>ADAM</v>
          </cell>
          <cell r="F78">
            <v>120684</v>
          </cell>
        </row>
        <row r="79">
          <cell r="A79">
            <v>9253124</v>
          </cell>
          <cell r="B79" t="str">
            <v>S27400</v>
          </cell>
          <cell r="C79">
            <v>7309</v>
          </cell>
          <cell r="D79" t="str">
            <v>Hackthorn Church of England Primary School</v>
          </cell>
          <cell r="E79" t="str">
            <v>SAM</v>
          </cell>
          <cell r="F79">
            <v>120572</v>
          </cell>
        </row>
        <row r="80">
          <cell r="A80">
            <v>9253125</v>
          </cell>
          <cell r="B80" t="str">
            <v>S27500</v>
          </cell>
          <cell r="C80">
            <v>7311</v>
          </cell>
          <cell r="D80" t="str">
            <v>Halton Holegate Church of England Primary School</v>
          </cell>
          <cell r="E80" t="str">
            <v>ADAM</v>
          </cell>
          <cell r="F80">
            <v>120573</v>
          </cell>
        </row>
        <row r="81">
          <cell r="A81">
            <v>9253031</v>
          </cell>
          <cell r="B81" t="str">
            <v>S27600</v>
          </cell>
          <cell r="C81">
            <v>7312</v>
          </cell>
          <cell r="D81" t="str">
            <v>Harlaxton Church of England Primary School</v>
          </cell>
          <cell r="E81" t="str">
            <v>BOB</v>
          </cell>
          <cell r="F81">
            <v>120525</v>
          </cell>
        </row>
        <row r="82">
          <cell r="A82">
            <v>9253033</v>
          </cell>
          <cell r="B82" t="str">
            <v>S27700</v>
          </cell>
          <cell r="C82">
            <v>7315</v>
          </cell>
          <cell r="D82" t="str">
            <v>Heckington St Andrew's Church of England Primary School</v>
          </cell>
          <cell r="E82" t="str">
            <v>SAM</v>
          </cell>
          <cell r="F82">
            <v>120526</v>
          </cell>
        </row>
        <row r="83">
          <cell r="A83">
            <v>9252025</v>
          </cell>
          <cell r="B83" t="str">
            <v>S27800</v>
          </cell>
          <cell r="C83">
            <v>7319</v>
          </cell>
          <cell r="D83" t="str">
            <v>Helpringham School</v>
          </cell>
          <cell r="E83" t="str">
            <v>ADAM</v>
          </cell>
          <cell r="F83">
            <v>120379</v>
          </cell>
        </row>
        <row r="84">
          <cell r="A84">
            <v>9252210</v>
          </cell>
          <cell r="B84" t="str">
            <v>S27900</v>
          </cell>
          <cell r="C84">
            <v>7320</v>
          </cell>
          <cell r="D84" t="str">
            <v>Hemswell Cliff Primary School</v>
          </cell>
          <cell r="E84" t="str">
            <v>BOB</v>
          </cell>
          <cell r="F84">
            <v>120491</v>
          </cell>
        </row>
        <row r="85">
          <cell r="A85">
            <v>9252092</v>
          </cell>
          <cell r="B85" t="str">
            <v>S28000</v>
          </cell>
          <cell r="C85">
            <v>7322</v>
          </cell>
          <cell r="D85" t="str">
            <v>Holbeach Bank Primary School</v>
          </cell>
          <cell r="E85" t="str">
            <v>SAM</v>
          </cell>
          <cell r="F85">
            <v>120413</v>
          </cell>
        </row>
        <row r="86">
          <cell r="A86">
            <v>9253089</v>
          </cell>
          <cell r="B86" t="str">
            <v>S28200</v>
          </cell>
          <cell r="C86">
            <v>7325</v>
          </cell>
          <cell r="D86" t="str">
            <v>Holbeach St Mark's Church of England Primary School</v>
          </cell>
          <cell r="E86" t="str">
            <v>ADAM</v>
          </cell>
          <cell r="F86">
            <v>120549</v>
          </cell>
        </row>
        <row r="87">
          <cell r="A87">
            <v>9253167</v>
          </cell>
          <cell r="B87" t="str">
            <v>S28300</v>
          </cell>
          <cell r="C87">
            <v>7326</v>
          </cell>
          <cell r="D87" t="str">
            <v>Holbeach William Stukeley Church of England Primary School</v>
          </cell>
          <cell r="E87" t="str">
            <v>BOB</v>
          </cell>
          <cell r="F87">
            <v>120596</v>
          </cell>
        </row>
        <row r="88">
          <cell r="A88">
            <v>9252229</v>
          </cell>
          <cell r="B88" t="str">
            <v>S28400</v>
          </cell>
          <cell r="C88">
            <v>7327</v>
          </cell>
          <cell r="D88" t="str">
            <v>Holton-le-Clay Junior School</v>
          </cell>
          <cell r="E88" t="str">
            <v>SAM</v>
          </cell>
          <cell r="F88">
            <v>120497</v>
          </cell>
        </row>
        <row r="89">
          <cell r="A89">
            <v>9252162</v>
          </cell>
          <cell r="B89" t="str">
            <v>S28500</v>
          </cell>
          <cell r="C89">
            <v>7328</v>
          </cell>
          <cell r="D89" t="str">
            <v>Holton-le-Clay Infants' School</v>
          </cell>
          <cell r="E89" t="str">
            <v>ADAM</v>
          </cell>
          <cell r="F89">
            <v>120453</v>
          </cell>
        </row>
        <row r="90">
          <cell r="A90">
            <v>9253317</v>
          </cell>
          <cell r="B90" t="str">
            <v>S28600</v>
          </cell>
          <cell r="C90">
            <v>7330</v>
          </cell>
          <cell r="D90" t="str">
            <v>Horbling Brown's Church of England Primary School</v>
          </cell>
          <cell r="E90" t="str">
            <v>BOB</v>
          </cell>
          <cell r="F90">
            <v>120603</v>
          </cell>
        </row>
        <row r="91">
          <cell r="A91">
            <v>9252244</v>
          </cell>
          <cell r="B91" t="str">
            <v>S28700</v>
          </cell>
          <cell r="C91">
            <v>7333</v>
          </cell>
          <cell r="D91" t="str">
            <v>Horncastle Community Primary School</v>
          </cell>
          <cell r="E91" t="str">
            <v>SAM</v>
          </cell>
          <cell r="F91">
            <v>120507</v>
          </cell>
        </row>
        <row r="92">
          <cell r="A92">
            <v>9252166</v>
          </cell>
          <cell r="B92" t="str">
            <v>S28800</v>
          </cell>
          <cell r="C92">
            <v>7336</v>
          </cell>
          <cell r="D92" t="str">
            <v>Ingham Primary School</v>
          </cell>
          <cell r="E92" t="str">
            <v>ADAM</v>
          </cell>
          <cell r="F92">
            <v>120454</v>
          </cell>
        </row>
        <row r="93">
          <cell r="A93">
            <v>9252182</v>
          </cell>
          <cell r="B93" t="str">
            <v>S29100</v>
          </cell>
          <cell r="C93">
            <v>7436</v>
          </cell>
          <cell r="D93" t="str">
            <v>Kelsey Primary School</v>
          </cell>
          <cell r="E93" t="str">
            <v>BOB</v>
          </cell>
          <cell r="F93">
            <v>120469</v>
          </cell>
        </row>
        <row r="94">
          <cell r="A94">
            <v>9253359</v>
          </cell>
          <cell r="B94" t="str">
            <v>S29200</v>
          </cell>
          <cell r="C94">
            <v>7342</v>
          </cell>
          <cell r="D94" t="str">
            <v>Kirkby-on-Bain Church of England Primary School</v>
          </cell>
          <cell r="E94" t="str">
            <v>SAM</v>
          </cell>
          <cell r="F94">
            <v>120623</v>
          </cell>
        </row>
        <row r="95">
          <cell r="A95">
            <v>9252094</v>
          </cell>
          <cell r="B95" t="str">
            <v>S29300</v>
          </cell>
          <cell r="C95">
            <v>7343</v>
          </cell>
          <cell r="D95" t="str">
            <v>Kirton Primary School</v>
          </cell>
          <cell r="E95" t="str">
            <v>ADAM</v>
          </cell>
          <cell r="F95">
            <v>120415</v>
          </cell>
        </row>
        <row r="96">
          <cell r="A96">
            <v>9252028</v>
          </cell>
          <cell r="B96" t="str">
            <v>S29400</v>
          </cell>
          <cell r="C96">
            <v>7344</v>
          </cell>
          <cell r="D96" t="str">
            <v>Langtoft Primary School</v>
          </cell>
          <cell r="E96" t="str">
            <v>BOB</v>
          </cell>
          <cell r="F96">
            <v>120381</v>
          </cell>
        </row>
        <row r="97">
          <cell r="A97">
            <v>9253319</v>
          </cell>
          <cell r="B97" t="str">
            <v>S29500</v>
          </cell>
          <cell r="C97">
            <v>7347</v>
          </cell>
          <cell r="D97" t="str">
            <v>Leadenham Church of England Primary School</v>
          </cell>
          <cell r="E97" t="str">
            <v>SAM</v>
          </cell>
          <cell r="F97">
            <v>120604</v>
          </cell>
        </row>
        <row r="98">
          <cell r="A98">
            <v>9253361</v>
          </cell>
          <cell r="B98" t="str">
            <v>S29600</v>
          </cell>
          <cell r="C98">
            <v>7348</v>
          </cell>
          <cell r="D98" t="str">
            <v>Lea Frances Olive Anderson Church of England Primary</v>
          </cell>
          <cell r="E98" t="str">
            <v>ADAM</v>
          </cell>
          <cell r="F98">
            <v>120625</v>
          </cell>
        </row>
        <row r="99">
          <cell r="A99">
            <v>9253037</v>
          </cell>
          <cell r="B99" t="str">
            <v>S29700</v>
          </cell>
          <cell r="C99">
            <v>7349</v>
          </cell>
          <cell r="D99" t="str">
            <v>Leasingham St Andrew's Church of England Primary School</v>
          </cell>
          <cell r="E99" t="str">
            <v>BOB</v>
          </cell>
          <cell r="F99">
            <v>120528</v>
          </cell>
        </row>
        <row r="100">
          <cell r="A100">
            <v>9253168</v>
          </cell>
          <cell r="B100" t="str">
            <v>S29800</v>
          </cell>
          <cell r="C100">
            <v>7350</v>
          </cell>
          <cell r="D100" t="str">
            <v>Legbourne East Wold Church of England Primary School</v>
          </cell>
          <cell r="E100" t="str">
            <v>SAM</v>
          </cell>
          <cell r="F100">
            <v>120597</v>
          </cell>
        </row>
        <row r="101">
          <cell r="A101">
            <v>9252169</v>
          </cell>
          <cell r="B101" t="str">
            <v>S29900</v>
          </cell>
          <cell r="C101">
            <v>7352</v>
          </cell>
          <cell r="D101" t="str">
            <v>Legsby Primary School</v>
          </cell>
          <cell r="E101" t="str">
            <v>ADAM</v>
          </cell>
          <cell r="F101">
            <v>120457</v>
          </cell>
        </row>
        <row r="102">
          <cell r="A102">
            <v>9252245</v>
          </cell>
          <cell r="B102" t="str">
            <v>S30000</v>
          </cell>
          <cell r="C102">
            <v>7357</v>
          </cell>
          <cell r="D102" t="str">
            <v>Lincoln Birchwood Junior School</v>
          </cell>
          <cell r="E102" t="str">
            <v>BOB</v>
          </cell>
          <cell r="F102">
            <v>120508</v>
          </cell>
        </row>
        <row r="103">
          <cell r="A103">
            <v>9253505</v>
          </cell>
          <cell r="B103" t="str">
            <v>S30100</v>
          </cell>
          <cell r="C103">
            <v>7381</v>
          </cell>
          <cell r="D103" t="str">
            <v>Lincoln Bishop King Church of England Primary School</v>
          </cell>
          <cell r="E103" t="str">
            <v>SAM</v>
          </cell>
          <cell r="F103">
            <v>120630</v>
          </cell>
        </row>
        <row r="104">
          <cell r="A104">
            <v>9252246</v>
          </cell>
          <cell r="B104" t="str">
            <v>S30300</v>
          </cell>
          <cell r="C104">
            <v>7366</v>
          </cell>
          <cell r="D104" t="str">
            <v>Lincoln Leslie Manser Primary School</v>
          </cell>
          <cell r="E104" t="str">
            <v>ADAM</v>
          </cell>
          <cell r="F104">
            <v>120509</v>
          </cell>
        </row>
        <row r="105">
          <cell r="A105">
            <v>9252124</v>
          </cell>
          <cell r="B105" t="str">
            <v>S30400</v>
          </cell>
          <cell r="C105">
            <v>7367</v>
          </cell>
          <cell r="D105" t="str">
            <v>Lincoln Monks Abbey Primary School</v>
          </cell>
          <cell r="E105" t="str">
            <v>BOB</v>
          </cell>
          <cell r="F105">
            <v>120429</v>
          </cell>
        </row>
        <row r="106">
          <cell r="A106">
            <v>9253107</v>
          </cell>
          <cell r="B106" t="str">
            <v>S30500</v>
          </cell>
          <cell r="C106">
            <v>7375</v>
          </cell>
          <cell r="D106" t="str">
            <v>Lincoln St Faith &amp; St Martin Church of England Junior School</v>
          </cell>
          <cell r="E106" t="str">
            <v>SAM</v>
          </cell>
          <cell r="F106">
            <v>120561</v>
          </cell>
        </row>
        <row r="107">
          <cell r="A107">
            <v>9253108</v>
          </cell>
          <cell r="B107" t="str">
            <v>S30600</v>
          </cell>
          <cell r="C107">
            <v>7374</v>
          </cell>
          <cell r="D107" t="str">
            <v>Lincoln St Faith's Church of England Infant School</v>
          </cell>
          <cell r="E107" t="str">
            <v>ADAM</v>
          </cell>
          <cell r="F107">
            <v>120562</v>
          </cell>
        </row>
        <row r="108">
          <cell r="A108">
            <v>9253111</v>
          </cell>
          <cell r="B108" t="str">
            <v>S30700</v>
          </cell>
          <cell r="C108">
            <v>7380</v>
          </cell>
          <cell r="D108" t="str">
            <v>Lincoln St Peter at Gowts Church of England Primary School</v>
          </cell>
          <cell r="E108" t="str">
            <v>BOB</v>
          </cell>
          <cell r="F108">
            <v>120563</v>
          </cell>
        </row>
        <row r="109">
          <cell r="A109">
            <v>9253105</v>
          </cell>
          <cell r="B109" t="str">
            <v>S30800</v>
          </cell>
          <cell r="C109">
            <v>7360</v>
          </cell>
          <cell r="D109" t="str">
            <v>Lincoln St Peter in Eastgate Church of England (controlled)</v>
          </cell>
          <cell r="E109" t="str">
            <v>SAM</v>
          </cell>
          <cell r="F109">
            <v>120560</v>
          </cell>
        </row>
        <row r="110">
          <cell r="A110">
            <v>9255219</v>
          </cell>
          <cell r="B110" t="str">
            <v>S30900</v>
          </cell>
          <cell r="C110">
            <v>7354</v>
          </cell>
          <cell r="D110" t="str">
            <v>Lincoln The Lancaster School</v>
          </cell>
          <cell r="E110" t="str">
            <v>ADAM</v>
          </cell>
          <cell r="F110">
            <v>120686</v>
          </cell>
        </row>
        <row r="111">
          <cell r="A111">
            <v>9253507</v>
          </cell>
          <cell r="B111" t="str">
            <v>S31000</v>
          </cell>
          <cell r="C111">
            <v>7386</v>
          </cell>
          <cell r="D111" t="str">
            <v>Lincoln The Meadows</v>
          </cell>
          <cell r="E111" t="str">
            <v>BOB</v>
          </cell>
          <cell r="F111">
            <v>132179</v>
          </cell>
        </row>
        <row r="112">
          <cell r="A112">
            <v>9252120</v>
          </cell>
          <cell r="B112" t="str">
            <v>S31100</v>
          </cell>
          <cell r="C112">
            <v>7358</v>
          </cell>
          <cell r="D112" t="str">
            <v>Lincoln The Sir Francis Hill Community Primary School</v>
          </cell>
          <cell r="E112" t="str">
            <v>SAM</v>
          </cell>
          <cell r="F112">
            <v>120427</v>
          </cell>
        </row>
        <row r="113">
          <cell r="A113">
            <v>9252135</v>
          </cell>
          <cell r="B113" t="str">
            <v>S31200</v>
          </cell>
          <cell r="C113">
            <v>7355</v>
          </cell>
          <cell r="D113" t="str">
            <v>Lincoln Woodlands Infant School</v>
          </cell>
          <cell r="E113" t="str">
            <v>ADAM</v>
          </cell>
          <cell r="F113">
            <v>120436</v>
          </cell>
        </row>
        <row r="114">
          <cell r="A114">
            <v>9252095</v>
          </cell>
          <cell r="B114" t="str">
            <v>S31300</v>
          </cell>
          <cell r="C114">
            <v>7390</v>
          </cell>
          <cell r="D114" t="str">
            <v>Long Sutton Primary School</v>
          </cell>
          <cell r="E114" t="str">
            <v>BOB</v>
          </cell>
          <cell r="F114">
            <v>120416</v>
          </cell>
        </row>
        <row r="115">
          <cell r="A115">
            <v>9252170</v>
          </cell>
          <cell r="B115" t="str">
            <v>S31400</v>
          </cell>
          <cell r="C115">
            <v>7391</v>
          </cell>
          <cell r="D115" t="str">
            <v>Louth Eastfield Infants' &amp; Nursery School</v>
          </cell>
          <cell r="E115" t="str">
            <v>SAM</v>
          </cell>
          <cell r="F115">
            <v>120458</v>
          </cell>
        </row>
        <row r="116">
          <cell r="A116">
            <v>9255206</v>
          </cell>
          <cell r="B116" t="str">
            <v>S31500</v>
          </cell>
          <cell r="C116">
            <v>7393</v>
          </cell>
          <cell r="D116" t="str">
            <v>Louth Lacey Gardens Junior School</v>
          </cell>
          <cell r="E116" t="str">
            <v>ADAM</v>
          </cell>
          <cell r="F116">
            <v>120673</v>
          </cell>
        </row>
        <row r="117">
          <cell r="A117">
            <v>9253128</v>
          </cell>
          <cell r="B117" t="str">
            <v>S31600</v>
          </cell>
          <cell r="C117">
            <v>7394</v>
          </cell>
          <cell r="D117" t="str">
            <v>Louth St Michael's Church of England School</v>
          </cell>
          <cell r="E117" t="str">
            <v>BOB</v>
          </cell>
          <cell r="F117">
            <v>120574</v>
          </cell>
        </row>
        <row r="118">
          <cell r="A118">
            <v>9252105</v>
          </cell>
          <cell r="B118" t="str">
            <v>S31700</v>
          </cell>
          <cell r="C118">
            <v>7398</v>
          </cell>
          <cell r="D118" t="str">
            <v>Lutton St Nicholas Primary School</v>
          </cell>
          <cell r="E118" t="str">
            <v>SAM</v>
          </cell>
          <cell r="F118">
            <v>120421</v>
          </cell>
        </row>
        <row r="119">
          <cell r="A119">
            <v>9253130</v>
          </cell>
          <cell r="B119" t="str">
            <v>S31800</v>
          </cell>
          <cell r="C119">
            <v>7401</v>
          </cell>
          <cell r="D119" t="str">
            <v>Mareham-Le-Fen Church of England Primary School</v>
          </cell>
          <cell r="E119" t="str">
            <v>ADAM</v>
          </cell>
          <cell r="F119">
            <v>120576</v>
          </cell>
        </row>
        <row r="120">
          <cell r="A120">
            <v>9252065</v>
          </cell>
          <cell r="B120" t="str">
            <v>S31900</v>
          </cell>
          <cell r="C120">
            <v>7402</v>
          </cell>
          <cell r="D120" t="str">
            <v>Market Deeping Community Primary School</v>
          </cell>
          <cell r="E120" t="str">
            <v>BOB</v>
          </cell>
          <cell r="F120">
            <v>120398</v>
          </cell>
        </row>
        <row r="121">
          <cell r="A121">
            <v>9255228</v>
          </cell>
          <cell r="B121" t="str">
            <v>S32000</v>
          </cell>
          <cell r="C121">
            <v>7403</v>
          </cell>
          <cell r="D121" t="str">
            <v>Market Deeping William Hildyard C of E Primary School</v>
          </cell>
          <cell r="E121" t="str">
            <v>SAM</v>
          </cell>
          <cell r="F121">
            <v>120695</v>
          </cell>
        </row>
        <row r="122">
          <cell r="A122">
            <v>9253131</v>
          </cell>
          <cell r="B122" t="str">
            <v>S32100</v>
          </cell>
          <cell r="C122">
            <v>7404</v>
          </cell>
          <cell r="D122" t="str">
            <v>Market Rasen Church of England Primary School</v>
          </cell>
          <cell r="E122" t="str">
            <v>ADAM</v>
          </cell>
          <cell r="F122">
            <v>120577</v>
          </cell>
        </row>
        <row r="123">
          <cell r="A123">
            <v>9252174</v>
          </cell>
          <cell r="B123" t="str">
            <v>S32200</v>
          </cell>
          <cell r="C123">
            <v>7405</v>
          </cell>
          <cell r="D123" t="str">
            <v>Marshchapel Primary School</v>
          </cell>
          <cell r="E123" t="str">
            <v>BOB</v>
          </cell>
          <cell r="F123">
            <v>120461</v>
          </cell>
        </row>
        <row r="124">
          <cell r="A124">
            <v>9253321</v>
          </cell>
          <cell r="B124" t="str">
            <v>S32300</v>
          </cell>
          <cell r="C124">
            <v>7406</v>
          </cell>
          <cell r="D124" t="str">
            <v>Marston Thorold's Charity Church of England School</v>
          </cell>
          <cell r="E124" t="str">
            <v>SAM</v>
          </cell>
          <cell r="F124">
            <v>120605</v>
          </cell>
        </row>
        <row r="125">
          <cell r="A125">
            <v>9253041</v>
          </cell>
          <cell r="B125" t="str">
            <v>S32400</v>
          </cell>
          <cell r="C125">
            <v>7407</v>
          </cell>
          <cell r="D125" t="str">
            <v>Martin Mrs Mary King's Church of England (controlled)</v>
          </cell>
          <cell r="E125" t="str">
            <v>ADAM</v>
          </cell>
          <cell r="F125">
            <v>120530</v>
          </cell>
        </row>
        <row r="126">
          <cell r="A126">
            <v>9252175</v>
          </cell>
          <cell r="B126" t="str">
            <v>S32500</v>
          </cell>
          <cell r="C126">
            <v>7408</v>
          </cell>
          <cell r="D126" t="str">
            <v>Marton Primary School</v>
          </cell>
          <cell r="E126" t="str">
            <v>BOB</v>
          </cell>
          <cell r="F126">
            <v>120462</v>
          </cell>
        </row>
        <row r="127">
          <cell r="A127">
            <v>9252030</v>
          </cell>
          <cell r="B127" t="str">
            <v>S32600</v>
          </cell>
          <cell r="C127">
            <v>7409</v>
          </cell>
          <cell r="D127" t="str">
            <v>Metheringham Primary School</v>
          </cell>
          <cell r="E127" t="str">
            <v>SAM</v>
          </cell>
          <cell r="F127">
            <v>120382</v>
          </cell>
        </row>
        <row r="128">
          <cell r="A128">
            <v>9252176</v>
          </cell>
          <cell r="B128" t="str">
            <v>S32700</v>
          </cell>
          <cell r="C128">
            <v>7411</v>
          </cell>
          <cell r="D128" t="str">
            <v>Middle Rasen Primary School</v>
          </cell>
          <cell r="E128" t="str">
            <v>ADAM</v>
          </cell>
          <cell r="F128">
            <v>120463</v>
          </cell>
        </row>
        <row r="129">
          <cell r="A129">
            <v>9252177</v>
          </cell>
          <cell r="B129" t="str">
            <v>S32800</v>
          </cell>
          <cell r="C129">
            <v>7412</v>
          </cell>
          <cell r="D129" t="str">
            <v>Morton Trentside Primary School</v>
          </cell>
          <cell r="E129" t="str">
            <v>BOB</v>
          </cell>
          <cell r="F129">
            <v>120464</v>
          </cell>
        </row>
        <row r="130">
          <cell r="A130">
            <v>9253044</v>
          </cell>
          <cell r="B130" t="str">
            <v>S32900</v>
          </cell>
          <cell r="C130">
            <v>7413</v>
          </cell>
          <cell r="D130" t="str">
            <v>Morton Church of England (controlled) Primary School</v>
          </cell>
          <cell r="E130" t="str">
            <v>SAM</v>
          </cell>
          <cell r="F130">
            <v>120531</v>
          </cell>
        </row>
        <row r="131">
          <cell r="A131">
            <v>9252096</v>
          </cell>
          <cell r="B131" t="str">
            <v>S33000</v>
          </cell>
          <cell r="C131">
            <v>7414</v>
          </cell>
          <cell r="D131" t="str">
            <v>Moulton Chapel Primary School</v>
          </cell>
          <cell r="E131" t="str">
            <v>ADAM</v>
          </cell>
          <cell r="F131">
            <v>120417</v>
          </cell>
        </row>
        <row r="132">
          <cell r="A132">
            <v>9252097</v>
          </cell>
          <cell r="B132" t="str">
            <v>S33100</v>
          </cell>
          <cell r="C132">
            <v>7415</v>
          </cell>
          <cell r="D132" t="str">
            <v>Moulton The John Harrox Primary School</v>
          </cell>
          <cell r="E132" t="str">
            <v>BOB</v>
          </cell>
          <cell r="F132">
            <v>120418</v>
          </cell>
        </row>
        <row r="133">
          <cell r="A133">
            <v>9253045</v>
          </cell>
          <cell r="B133" t="str">
            <v>S33200</v>
          </cell>
          <cell r="C133">
            <v>7418</v>
          </cell>
          <cell r="D133" t="str">
            <v>Navenby Church of England Primary School</v>
          </cell>
          <cell r="E133" t="str">
            <v>SAM</v>
          </cell>
          <cell r="F133">
            <v>120532</v>
          </cell>
        </row>
        <row r="134">
          <cell r="A134">
            <v>9253364</v>
          </cell>
          <cell r="B134" t="str">
            <v>S33300</v>
          </cell>
          <cell r="C134">
            <v>7420</v>
          </cell>
          <cell r="D134" t="str">
            <v>Nettleham Church of England Voluntary Aided Junior School</v>
          </cell>
          <cell r="E134" t="str">
            <v>ADAM</v>
          </cell>
          <cell r="F134">
            <v>120626</v>
          </cell>
        </row>
        <row r="135">
          <cell r="A135">
            <v>9252178</v>
          </cell>
          <cell r="B135" t="str">
            <v>S33400</v>
          </cell>
          <cell r="C135">
            <v>7422</v>
          </cell>
          <cell r="D135" t="str">
            <v>Nettleton Community Primary School</v>
          </cell>
          <cell r="E135" t="str">
            <v>BOB</v>
          </cell>
          <cell r="F135">
            <v>120465</v>
          </cell>
        </row>
        <row r="136">
          <cell r="A136">
            <v>9252179</v>
          </cell>
          <cell r="B136" t="str">
            <v>S33500</v>
          </cell>
          <cell r="C136">
            <v>7423</v>
          </cell>
          <cell r="D136" t="str">
            <v>New Leake Primary School</v>
          </cell>
          <cell r="E136" t="str">
            <v>SAM</v>
          </cell>
          <cell r="F136">
            <v>120466</v>
          </cell>
        </row>
        <row r="137">
          <cell r="A137">
            <v>9252180</v>
          </cell>
          <cell r="B137" t="str">
            <v>S33600</v>
          </cell>
          <cell r="C137">
            <v>7424</v>
          </cell>
          <cell r="D137" t="str">
            <v>New York Primary School</v>
          </cell>
          <cell r="E137" t="str">
            <v>ADAM</v>
          </cell>
          <cell r="F137">
            <v>120467</v>
          </cell>
        </row>
        <row r="138">
          <cell r="A138">
            <v>9253132</v>
          </cell>
          <cell r="B138" t="str">
            <v>S33700</v>
          </cell>
          <cell r="C138">
            <v>7425</v>
          </cell>
          <cell r="D138" t="str">
            <v>Newton-on-Trent Church of England Primary School</v>
          </cell>
          <cell r="E138" t="str">
            <v>BOB</v>
          </cell>
          <cell r="F138">
            <v>120578</v>
          </cell>
        </row>
        <row r="139">
          <cell r="A139">
            <v>9252031</v>
          </cell>
          <cell r="B139" t="str">
            <v>S33800</v>
          </cell>
          <cell r="C139">
            <v>7426</v>
          </cell>
          <cell r="D139" t="str">
            <v>Nocton Community School</v>
          </cell>
          <cell r="E139" t="str">
            <v>SAM</v>
          </cell>
          <cell r="F139">
            <v>120383</v>
          </cell>
        </row>
        <row r="140">
          <cell r="A140">
            <v>9252181</v>
          </cell>
          <cell r="B140" t="str">
            <v>S33900</v>
          </cell>
          <cell r="C140">
            <v>7427</v>
          </cell>
          <cell r="D140" t="str">
            <v>Normanby-by-Spital Primary School</v>
          </cell>
          <cell r="E140" t="str">
            <v>ADAM</v>
          </cell>
          <cell r="F140">
            <v>120468</v>
          </cell>
        </row>
        <row r="141">
          <cell r="A141">
            <v>9253134</v>
          </cell>
          <cell r="B141" t="str">
            <v>S34000</v>
          </cell>
          <cell r="C141">
            <v>7428</v>
          </cell>
          <cell r="D141" t="str">
            <v>North Cockerington Church of England Primary School</v>
          </cell>
          <cell r="E141" t="str">
            <v>BOB</v>
          </cell>
          <cell r="F141">
            <v>120580</v>
          </cell>
        </row>
        <row r="142">
          <cell r="A142">
            <v>9253133</v>
          </cell>
          <cell r="B142" t="str">
            <v>S34100</v>
          </cell>
          <cell r="C142">
            <v>7429</v>
          </cell>
          <cell r="D142" t="str">
            <v>North Cotes Church of England Primary School</v>
          </cell>
          <cell r="E142" t="str">
            <v>SAM</v>
          </cell>
          <cell r="F142">
            <v>120579</v>
          </cell>
        </row>
        <row r="143">
          <cell r="A143">
            <v>9253047</v>
          </cell>
          <cell r="B143" t="str">
            <v>S34200</v>
          </cell>
          <cell r="C143">
            <v>7430</v>
          </cell>
          <cell r="D143" t="str">
            <v>North Hykeham All Saints Church of England Primary School</v>
          </cell>
          <cell r="E143" t="str">
            <v>ADAM</v>
          </cell>
          <cell r="F143">
            <v>120533</v>
          </cell>
        </row>
        <row r="144">
          <cell r="A144">
            <v>9252033</v>
          </cell>
          <cell r="B144" t="str">
            <v>S34300</v>
          </cell>
          <cell r="C144">
            <v>7439</v>
          </cell>
          <cell r="D144" t="str">
            <v>North Scarle Primary School</v>
          </cell>
          <cell r="E144" t="str">
            <v>BOB</v>
          </cell>
          <cell r="F144">
            <v>120385</v>
          </cell>
        </row>
        <row r="145">
          <cell r="A145">
            <v>9255225</v>
          </cell>
          <cell r="B145" t="str">
            <v>S34400</v>
          </cell>
          <cell r="C145">
            <v>7440</v>
          </cell>
          <cell r="D145" t="str">
            <v>North Somercotes Church of England Primary School</v>
          </cell>
          <cell r="E145" t="str">
            <v>BOB</v>
          </cell>
          <cell r="F145">
            <v>120692</v>
          </cell>
        </row>
        <row r="146">
          <cell r="A146">
            <v>9255215</v>
          </cell>
          <cell r="B146" t="str">
            <v>S34500</v>
          </cell>
          <cell r="C146">
            <v>7444</v>
          </cell>
          <cell r="D146" t="str">
            <v>Old Leake Primary and Nursery School</v>
          </cell>
          <cell r="E146" t="str">
            <v>SAM</v>
          </cell>
          <cell r="F146">
            <v>120682</v>
          </cell>
        </row>
        <row r="147">
          <cell r="A147">
            <v>9252034</v>
          </cell>
          <cell r="B147" t="str">
            <v>S34600</v>
          </cell>
          <cell r="C147">
            <v>7446</v>
          </cell>
          <cell r="D147" t="str">
            <v>Osbournby Primary School</v>
          </cell>
          <cell r="E147" t="str">
            <v>ADAM</v>
          </cell>
          <cell r="F147">
            <v>120386</v>
          </cell>
        </row>
        <row r="148">
          <cell r="A148">
            <v>9252185</v>
          </cell>
          <cell r="B148" t="str">
            <v>S34700</v>
          </cell>
          <cell r="C148">
            <v>7447</v>
          </cell>
          <cell r="D148" t="str">
            <v>Osgodby Primary School</v>
          </cell>
          <cell r="E148" t="str">
            <v>BOB</v>
          </cell>
          <cell r="F148">
            <v>120471</v>
          </cell>
        </row>
        <row r="149">
          <cell r="A149">
            <v>9253366</v>
          </cell>
          <cell r="B149" t="str">
            <v>S34800</v>
          </cell>
          <cell r="C149">
            <v>7450</v>
          </cell>
          <cell r="D149" t="str">
            <v>Partney Church of England Primary School</v>
          </cell>
          <cell r="E149" t="str">
            <v>SAM</v>
          </cell>
          <cell r="F149">
            <v>120627</v>
          </cell>
        </row>
        <row r="150">
          <cell r="A150">
            <v>9253091</v>
          </cell>
          <cell r="B150" t="str">
            <v>S34900</v>
          </cell>
          <cell r="C150">
            <v>7451</v>
          </cell>
          <cell r="D150" t="str">
            <v>Pinchbeck East Church of England Primary School</v>
          </cell>
          <cell r="E150" t="str">
            <v>SAM</v>
          </cell>
          <cell r="F150">
            <v>120550</v>
          </cell>
        </row>
        <row r="151">
          <cell r="A151">
            <v>9253092</v>
          </cell>
          <cell r="B151" t="str">
            <v>S35000</v>
          </cell>
          <cell r="C151">
            <v>7452</v>
          </cell>
          <cell r="D151" t="str">
            <v>Pinchbeck West Church of England Primary School</v>
          </cell>
          <cell r="E151" t="str">
            <v>ADAM</v>
          </cell>
          <cell r="F151">
            <v>120551</v>
          </cell>
        </row>
        <row r="152">
          <cell r="A152">
            <v>9253322</v>
          </cell>
          <cell r="B152" t="str">
            <v>S35100</v>
          </cell>
          <cell r="C152">
            <v>7454</v>
          </cell>
          <cell r="D152" t="str">
            <v>Pointon St Gilbert of Sempringham Church of England</v>
          </cell>
          <cell r="E152" t="str">
            <v>BOB</v>
          </cell>
          <cell r="F152">
            <v>120606</v>
          </cell>
        </row>
        <row r="153">
          <cell r="A153">
            <v>9253050</v>
          </cell>
          <cell r="B153" t="str">
            <v>S35200</v>
          </cell>
          <cell r="C153">
            <v>7455</v>
          </cell>
          <cell r="D153" t="str">
            <v>Potterhanworth Church of England Primary School</v>
          </cell>
          <cell r="E153" t="str">
            <v>SAM</v>
          </cell>
          <cell r="F153">
            <v>120534</v>
          </cell>
        </row>
        <row r="154">
          <cell r="A154">
            <v>9253093</v>
          </cell>
          <cell r="B154" t="str">
            <v>S35300</v>
          </cell>
          <cell r="C154">
            <v>7456</v>
          </cell>
          <cell r="D154" t="str">
            <v>Quadring Cowley and Brown's Primary School</v>
          </cell>
          <cell r="E154" t="str">
            <v>ADAM</v>
          </cell>
          <cell r="F154">
            <v>120552</v>
          </cell>
        </row>
        <row r="155">
          <cell r="A155">
            <v>9253136</v>
          </cell>
          <cell r="B155" t="str">
            <v>S35400</v>
          </cell>
          <cell r="C155">
            <v>7458</v>
          </cell>
          <cell r="D155" t="str">
            <v>Reepham Church of England Primary School</v>
          </cell>
          <cell r="E155" t="str">
            <v>BOB</v>
          </cell>
          <cell r="F155">
            <v>120581</v>
          </cell>
        </row>
        <row r="156">
          <cell r="A156">
            <v>9253052</v>
          </cell>
          <cell r="B156" t="str">
            <v>S35500</v>
          </cell>
          <cell r="C156">
            <v>7461</v>
          </cell>
          <cell r="D156" t="str">
            <v>Ropsley Church of England Primary School</v>
          </cell>
          <cell r="E156" t="str">
            <v>SAM</v>
          </cell>
          <cell r="F156">
            <v>120536</v>
          </cell>
        </row>
        <row r="157">
          <cell r="A157">
            <v>9252224</v>
          </cell>
          <cell r="B157" t="str">
            <v>S35600</v>
          </cell>
          <cell r="C157">
            <v>7465</v>
          </cell>
          <cell r="D157" t="str">
            <v>Ruskington Winchelsea Primary School</v>
          </cell>
          <cell r="E157" t="str">
            <v>ADAM</v>
          </cell>
          <cell r="F157">
            <v>120496</v>
          </cell>
        </row>
        <row r="158">
          <cell r="A158">
            <v>9253137</v>
          </cell>
          <cell r="B158" t="str">
            <v>S35700</v>
          </cell>
          <cell r="C158">
            <v>7466</v>
          </cell>
          <cell r="D158" t="str">
            <v>Saltfleetby Church of England Primary School</v>
          </cell>
          <cell r="E158" t="str">
            <v>BOB</v>
          </cell>
          <cell r="F158">
            <v>120582</v>
          </cell>
        </row>
        <row r="159">
          <cell r="A159">
            <v>9253139</v>
          </cell>
          <cell r="B159" t="str">
            <v>S35800</v>
          </cell>
          <cell r="C159">
            <v>7468</v>
          </cell>
          <cell r="D159" t="str">
            <v>Saxilby Church of England Primary School</v>
          </cell>
          <cell r="E159" t="str">
            <v>SAM</v>
          </cell>
          <cell r="F159">
            <v>120583</v>
          </cell>
        </row>
        <row r="160">
          <cell r="A160">
            <v>9253140</v>
          </cell>
          <cell r="B160" t="str">
            <v>S35900</v>
          </cell>
          <cell r="C160">
            <v>7470</v>
          </cell>
          <cell r="D160" t="str">
            <v>Scamblesby Church of England Primary School</v>
          </cell>
          <cell r="E160" t="str">
            <v>ADAM</v>
          </cell>
          <cell r="F160">
            <v>120584</v>
          </cell>
        </row>
        <row r="161">
          <cell r="A161">
            <v>9253141</v>
          </cell>
          <cell r="B161" t="str">
            <v>S36000</v>
          </cell>
          <cell r="C161">
            <v>7472</v>
          </cell>
          <cell r="D161" t="str">
            <v>Scampton Church of England Primary School</v>
          </cell>
          <cell r="E161" t="str">
            <v>BOB</v>
          </cell>
          <cell r="F161">
            <v>120585</v>
          </cell>
        </row>
        <row r="162">
          <cell r="A162">
            <v>9252187</v>
          </cell>
          <cell r="B162" t="str">
            <v>S36100</v>
          </cell>
          <cell r="C162">
            <v>7471</v>
          </cell>
          <cell r="D162" t="str">
            <v>Scampton Pollyplatt Primary School</v>
          </cell>
          <cell r="E162" t="str">
            <v>SAM</v>
          </cell>
          <cell r="F162">
            <v>120472</v>
          </cell>
        </row>
        <row r="163">
          <cell r="A163">
            <v>9252188</v>
          </cell>
          <cell r="B163" t="str">
            <v>S36200</v>
          </cell>
          <cell r="C163">
            <v>7475</v>
          </cell>
          <cell r="D163" t="str">
            <v>Scotter Primary School</v>
          </cell>
          <cell r="E163" t="str">
            <v>ADAM</v>
          </cell>
          <cell r="F163">
            <v>120473</v>
          </cell>
        </row>
        <row r="164">
          <cell r="A164">
            <v>9252107</v>
          </cell>
          <cell r="B164" t="str">
            <v>S36300</v>
          </cell>
          <cell r="C164">
            <v>7577</v>
          </cell>
          <cell r="D164" t="str">
            <v>Shepeau Stow Primary School</v>
          </cell>
          <cell r="E164" t="str">
            <v>BOB</v>
          </cell>
          <cell r="F164">
            <v>120422</v>
          </cell>
        </row>
        <row r="165">
          <cell r="A165">
            <v>9253170</v>
          </cell>
          <cell r="B165" t="str">
            <v>S36400</v>
          </cell>
          <cell r="C165">
            <v>7478</v>
          </cell>
          <cell r="D165" t="str">
            <v>Sibsey Free Primary School</v>
          </cell>
          <cell r="E165" t="str">
            <v>SAM</v>
          </cell>
          <cell r="F165">
            <v>120628</v>
          </cell>
        </row>
        <row r="166">
          <cell r="A166">
            <v>9252191</v>
          </cell>
          <cell r="B166" t="str">
            <v>S36500</v>
          </cell>
          <cell r="C166">
            <v>7481</v>
          </cell>
          <cell r="D166" t="str">
            <v>Skegness Seathorne Primary School</v>
          </cell>
          <cell r="E166" t="str">
            <v>ADAM</v>
          </cell>
          <cell r="F166">
            <v>120476</v>
          </cell>
        </row>
        <row r="167">
          <cell r="A167">
            <v>9252219</v>
          </cell>
          <cell r="B167" t="str">
            <v>S36600</v>
          </cell>
          <cell r="C167">
            <v>7482</v>
          </cell>
          <cell r="D167" t="str">
            <v>Skegness The Richmond School</v>
          </cell>
          <cell r="E167" t="str">
            <v>BOB</v>
          </cell>
          <cell r="F167">
            <v>120494</v>
          </cell>
        </row>
        <row r="168">
          <cell r="A168">
            <v>9252067</v>
          </cell>
          <cell r="B168" t="str">
            <v>S36700</v>
          </cell>
          <cell r="C168">
            <v>7484</v>
          </cell>
          <cell r="D168" t="str">
            <v>Skellingthorpe The Holt Primary School</v>
          </cell>
          <cell r="E168" t="str">
            <v>SAM</v>
          </cell>
          <cell r="F168">
            <v>120400</v>
          </cell>
        </row>
        <row r="169">
          <cell r="A169">
            <v>9253056</v>
          </cell>
          <cell r="B169" t="str">
            <v>S36800</v>
          </cell>
          <cell r="C169">
            <v>7485</v>
          </cell>
          <cell r="D169" t="str">
            <v>Skellingthorpe St Lawrence Church of England Primary School</v>
          </cell>
          <cell r="E169" t="str">
            <v>ADAM</v>
          </cell>
          <cell r="F169">
            <v>120537</v>
          </cell>
        </row>
        <row r="170">
          <cell r="A170">
            <v>9252038</v>
          </cell>
          <cell r="B170" t="str">
            <v>S36900</v>
          </cell>
          <cell r="C170">
            <v>7488</v>
          </cell>
          <cell r="D170" t="str">
            <v>Sleaford Church Lane Primary School and Nursery</v>
          </cell>
          <cell r="E170" t="str">
            <v>BOB</v>
          </cell>
          <cell r="F170">
            <v>120387</v>
          </cell>
        </row>
        <row r="171">
          <cell r="A171">
            <v>9252248</v>
          </cell>
          <cell r="B171" t="str">
            <v>S37000</v>
          </cell>
          <cell r="C171">
            <v>7492</v>
          </cell>
          <cell r="D171" t="str">
            <v>Sleaford St Botolph's Church of England School Quarrington</v>
          </cell>
          <cell r="E171" t="str">
            <v>SAM</v>
          </cell>
          <cell r="F171">
            <v>120538</v>
          </cell>
        </row>
        <row r="172">
          <cell r="A172">
            <v>9252039</v>
          </cell>
          <cell r="B172" t="str">
            <v>S37100</v>
          </cell>
          <cell r="C172">
            <v>7494</v>
          </cell>
          <cell r="D172" t="str">
            <v>South Hykeham School</v>
          </cell>
          <cell r="E172" t="str">
            <v>ADAM</v>
          </cell>
          <cell r="F172">
            <v>120388</v>
          </cell>
        </row>
        <row r="173">
          <cell r="A173">
            <v>9252041</v>
          </cell>
          <cell r="B173" t="str">
            <v>S37200</v>
          </cell>
          <cell r="C173">
            <v>7499</v>
          </cell>
          <cell r="D173" t="str">
            <v>South Witham Community Primary School</v>
          </cell>
          <cell r="E173" t="str">
            <v>BOB</v>
          </cell>
          <cell r="F173">
            <v>120389</v>
          </cell>
        </row>
        <row r="174">
          <cell r="A174">
            <v>9252114</v>
          </cell>
          <cell r="B174" t="str">
            <v>S37300</v>
          </cell>
          <cell r="C174">
            <v>7505</v>
          </cell>
          <cell r="D174" t="str">
            <v>Spalding Monkshouse Primary School</v>
          </cell>
          <cell r="E174" t="str">
            <v>ADAM</v>
          </cell>
          <cell r="F174">
            <v>120425</v>
          </cell>
        </row>
        <row r="175">
          <cell r="A175">
            <v>9253338</v>
          </cell>
          <cell r="B175" t="str">
            <v>S37400</v>
          </cell>
          <cell r="C175">
            <v>7501</v>
          </cell>
          <cell r="D175" t="str">
            <v>Spalding Parish Church of England Day School</v>
          </cell>
          <cell r="E175" t="str">
            <v>BOB</v>
          </cell>
          <cell r="F175">
            <v>120612</v>
          </cell>
        </row>
        <row r="176">
          <cell r="A176">
            <v>9255211</v>
          </cell>
          <cell r="B176" t="str">
            <v>S37500</v>
          </cell>
          <cell r="C176">
            <v>7507</v>
          </cell>
          <cell r="D176" t="str">
            <v>Spalding Primary School</v>
          </cell>
          <cell r="E176" t="str">
            <v>SAM</v>
          </cell>
          <cell r="F176">
            <v>120678</v>
          </cell>
        </row>
        <row r="177">
          <cell r="A177">
            <v>9253339</v>
          </cell>
          <cell r="B177" t="str">
            <v>S37600</v>
          </cell>
          <cell r="C177">
            <v>7502</v>
          </cell>
          <cell r="D177" t="str">
            <v>Spalding St John the Baptist Church of England Primary School</v>
          </cell>
          <cell r="E177" t="str">
            <v>SAM</v>
          </cell>
          <cell r="F177">
            <v>120613</v>
          </cell>
        </row>
        <row r="178">
          <cell r="A178">
            <v>9253343</v>
          </cell>
          <cell r="B178" t="str">
            <v>S37700</v>
          </cell>
          <cell r="C178">
            <v>7503</v>
          </cell>
          <cell r="D178" t="str">
            <v>Spalding Saint Norbert's Catholic Primary School</v>
          </cell>
          <cell r="E178" t="str">
            <v>ADAM</v>
          </cell>
          <cell r="F178">
            <v>120616</v>
          </cell>
        </row>
        <row r="179">
          <cell r="A179">
            <v>9252109</v>
          </cell>
          <cell r="B179" t="str">
            <v>S37800</v>
          </cell>
          <cell r="C179">
            <v>7504</v>
          </cell>
          <cell r="D179" t="str">
            <v>Spalding St Paul's Community Primary and Nursery School</v>
          </cell>
          <cell r="E179" t="str">
            <v>BOB</v>
          </cell>
          <cell r="F179">
            <v>120423</v>
          </cell>
        </row>
        <row r="180">
          <cell r="A180">
            <v>9252193</v>
          </cell>
          <cell r="B180" t="str">
            <v>S37900</v>
          </cell>
          <cell r="C180">
            <v>7509</v>
          </cell>
          <cell r="D180" t="str">
            <v>Spilsby Primary School</v>
          </cell>
          <cell r="E180" t="str">
            <v>SAM</v>
          </cell>
          <cell r="F180">
            <v>120477</v>
          </cell>
        </row>
        <row r="181">
          <cell r="A181">
            <v>9253325</v>
          </cell>
          <cell r="B181" t="str">
            <v>S38000</v>
          </cell>
          <cell r="C181">
            <v>7514</v>
          </cell>
          <cell r="D181" t="str">
            <v>Stamford Saint George's Church of England Primary School</v>
          </cell>
          <cell r="E181" t="str">
            <v>ADAM</v>
          </cell>
          <cell r="F181">
            <v>120607</v>
          </cell>
        </row>
        <row r="182">
          <cell r="A182">
            <v>9252066</v>
          </cell>
          <cell r="B182" t="str">
            <v>S38100</v>
          </cell>
          <cell r="C182">
            <v>7511</v>
          </cell>
          <cell r="D182" t="str">
            <v>Stamford The Bluecoat School</v>
          </cell>
          <cell r="E182" t="str">
            <v>BOB</v>
          </cell>
          <cell r="F182">
            <v>120399</v>
          </cell>
        </row>
        <row r="183">
          <cell r="A183">
            <v>9253171</v>
          </cell>
          <cell r="B183" t="str">
            <v>S38200</v>
          </cell>
          <cell r="C183">
            <v>7519</v>
          </cell>
          <cell r="D183" t="str">
            <v>Stickney Church of England Primary School</v>
          </cell>
          <cell r="E183" t="str">
            <v>SAM</v>
          </cell>
          <cell r="F183">
            <v>120629</v>
          </cell>
        </row>
        <row r="184">
          <cell r="A184">
            <v>9252195</v>
          </cell>
          <cell r="B184" t="str">
            <v>S38300</v>
          </cell>
          <cell r="C184">
            <v>7520</v>
          </cell>
          <cell r="D184" t="str">
            <v>Sturton by Stow Primary School</v>
          </cell>
          <cell r="E184" t="str">
            <v>ADAM</v>
          </cell>
          <cell r="F184">
            <v>120478</v>
          </cell>
        </row>
        <row r="185">
          <cell r="A185">
            <v>9252102</v>
          </cell>
          <cell r="B185" t="str">
            <v>S38400</v>
          </cell>
          <cell r="C185">
            <v>7521</v>
          </cell>
          <cell r="D185" t="str">
            <v>Surfleet Primary School</v>
          </cell>
          <cell r="E185" t="str">
            <v>ADAM</v>
          </cell>
          <cell r="F185">
            <v>120419</v>
          </cell>
        </row>
        <row r="186">
          <cell r="A186">
            <v>9252238</v>
          </cell>
          <cell r="B186" t="str">
            <v>S38500</v>
          </cell>
          <cell r="C186">
            <v>7523</v>
          </cell>
          <cell r="D186" t="str">
            <v>Sutton Bridge Westmere Community Primary School</v>
          </cell>
          <cell r="E186" t="str">
            <v>BOB</v>
          </cell>
          <cell r="F186">
            <v>120502</v>
          </cell>
        </row>
        <row r="187">
          <cell r="A187">
            <v>9252104</v>
          </cell>
          <cell r="B187" t="str">
            <v>S38600</v>
          </cell>
          <cell r="C187">
            <v>7525</v>
          </cell>
          <cell r="D187" t="str">
            <v>Sutton St James Community Primary School</v>
          </cell>
          <cell r="E187" t="str">
            <v>SAM</v>
          </cell>
          <cell r="F187">
            <v>120420</v>
          </cell>
        </row>
        <row r="188">
          <cell r="A188">
            <v>9253103</v>
          </cell>
          <cell r="B188" t="str">
            <v>S38700</v>
          </cell>
          <cell r="C188">
            <v>7526</v>
          </cell>
          <cell r="D188" t="str">
            <v>Sutterton Fourfields Church of England School</v>
          </cell>
          <cell r="E188" t="str">
            <v>ADAM</v>
          </cell>
          <cell r="F188">
            <v>120559</v>
          </cell>
        </row>
        <row r="189">
          <cell r="A189">
            <v>9252196</v>
          </cell>
          <cell r="B189" t="str">
            <v>S38800</v>
          </cell>
          <cell r="C189">
            <v>7527</v>
          </cell>
          <cell r="D189" t="str">
            <v>Sutton-on-Sea Community Primary School</v>
          </cell>
          <cell r="E189" t="str">
            <v>BOB</v>
          </cell>
          <cell r="F189">
            <v>120479</v>
          </cell>
        </row>
        <row r="190">
          <cell r="A190">
            <v>9253066</v>
          </cell>
          <cell r="B190" t="str">
            <v>S38900</v>
          </cell>
          <cell r="C190">
            <v>7532</v>
          </cell>
          <cell r="D190" t="str">
            <v>Swinderby All Saints Church of England Primary School</v>
          </cell>
          <cell r="E190" t="str">
            <v>SAM</v>
          </cell>
          <cell r="F190">
            <v>120539</v>
          </cell>
        </row>
        <row r="191">
          <cell r="A191">
            <v>9253102</v>
          </cell>
          <cell r="B191" t="str">
            <v>S39000</v>
          </cell>
          <cell r="C191">
            <v>7533</v>
          </cell>
          <cell r="D191" t="str">
            <v>Swineshead St Mary's Church of England Primary School</v>
          </cell>
          <cell r="E191" t="str">
            <v>ADAM</v>
          </cell>
          <cell r="F191">
            <v>120558</v>
          </cell>
        </row>
        <row r="192">
          <cell r="A192">
            <v>9253146</v>
          </cell>
          <cell r="B192" t="str">
            <v>S39100</v>
          </cell>
          <cell r="C192">
            <v>7539</v>
          </cell>
          <cell r="D192" t="str">
            <v>Tattershall Holy Trinity Church of England Primary School</v>
          </cell>
          <cell r="E192" t="str">
            <v>BOB</v>
          </cell>
          <cell r="F192">
            <v>120586</v>
          </cell>
        </row>
        <row r="193">
          <cell r="A193">
            <v>9252215</v>
          </cell>
          <cell r="B193" t="str">
            <v>S39200</v>
          </cell>
          <cell r="C193">
            <v>7540</v>
          </cell>
          <cell r="D193" t="str">
            <v>Tattershall Clinton Park Community Primary School</v>
          </cell>
          <cell r="E193" t="str">
            <v>SAM</v>
          </cell>
          <cell r="F193">
            <v>120493</v>
          </cell>
        </row>
        <row r="194">
          <cell r="A194">
            <v>9252197</v>
          </cell>
          <cell r="B194" t="str">
            <v>S39300</v>
          </cell>
          <cell r="C194">
            <v>7541</v>
          </cell>
          <cell r="D194" t="str">
            <v>Tealby School</v>
          </cell>
          <cell r="E194" t="str">
            <v>ADAM</v>
          </cell>
          <cell r="F194">
            <v>120480</v>
          </cell>
        </row>
        <row r="195">
          <cell r="A195">
            <v>9252198</v>
          </cell>
          <cell r="B195" t="str">
            <v>S39400</v>
          </cell>
          <cell r="C195">
            <v>7542</v>
          </cell>
          <cell r="D195" t="str">
            <v>Tetford The Edward Richardson Primary School</v>
          </cell>
          <cell r="E195" t="str">
            <v>BOB</v>
          </cell>
          <cell r="F195">
            <v>120481</v>
          </cell>
        </row>
        <row r="196">
          <cell r="A196">
            <v>9252199</v>
          </cell>
          <cell r="B196" t="str">
            <v>S39500</v>
          </cell>
          <cell r="C196">
            <v>7543</v>
          </cell>
          <cell r="D196" t="str">
            <v>Tetney Primary School</v>
          </cell>
          <cell r="E196" t="str">
            <v>SAM</v>
          </cell>
          <cell r="F196">
            <v>120482</v>
          </cell>
        </row>
        <row r="197">
          <cell r="A197">
            <v>9252220</v>
          </cell>
          <cell r="B197" t="str">
            <v>S39600</v>
          </cell>
          <cell r="C197">
            <v>7544</v>
          </cell>
          <cell r="D197" t="str">
            <v>Theddlethorpe Primary School</v>
          </cell>
          <cell r="E197" t="str">
            <v>ADAM</v>
          </cell>
          <cell r="F197">
            <v>120495</v>
          </cell>
        </row>
        <row r="198">
          <cell r="A198">
            <v>9253068</v>
          </cell>
          <cell r="B198" t="str">
            <v>S39700</v>
          </cell>
          <cell r="C198">
            <v>7545</v>
          </cell>
          <cell r="D198" t="str">
            <v>Thorpe-on-the-Hill St Michael's Church of England Primary Sch</v>
          </cell>
          <cell r="E198" t="str">
            <v>BOB</v>
          </cell>
          <cell r="F198">
            <v>120540</v>
          </cell>
        </row>
        <row r="199">
          <cell r="A199">
            <v>9252046</v>
          </cell>
          <cell r="B199" t="str">
            <v>S39800</v>
          </cell>
          <cell r="C199">
            <v>7547</v>
          </cell>
          <cell r="D199" t="str">
            <v>Thurlby Community primary School</v>
          </cell>
          <cell r="E199" t="str">
            <v>SAM</v>
          </cell>
          <cell r="F199">
            <v>120390</v>
          </cell>
        </row>
        <row r="200">
          <cell r="A200">
            <v>9252201</v>
          </cell>
          <cell r="B200" t="str">
            <v>S39900</v>
          </cell>
          <cell r="C200">
            <v>7548</v>
          </cell>
          <cell r="D200" t="str">
            <v>Toynton All Saints Primary School</v>
          </cell>
          <cell r="E200" t="str">
            <v>ADAM</v>
          </cell>
          <cell r="F200">
            <v>120483</v>
          </cell>
        </row>
        <row r="201">
          <cell r="A201">
            <v>9253340</v>
          </cell>
          <cell r="B201" t="str">
            <v>S40000</v>
          </cell>
          <cell r="C201">
            <v>7550</v>
          </cell>
          <cell r="D201" t="str">
            <v>Tydd St Mary Church of England Primary School</v>
          </cell>
          <cell r="E201" t="str">
            <v>BOB</v>
          </cell>
          <cell r="F201">
            <v>120614</v>
          </cell>
        </row>
        <row r="202">
          <cell r="A202">
            <v>9253070</v>
          </cell>
          <cell r="B202" t="str">
            <v>S40100</v>
          </cell>
          <cell r="C202">
            <v>7553</v>
          </cell>
          <cell r="D202" t="str">
            <v>Uffington Church of England Primary School</v>
          </cell>
          <cell r="E202" t="str">
            <v>SAM</v>
          </cell>
          <cell r="F202">
            <v>120541</v>
          </cell>
        </row>
        <row r="203">
          <cell r="A203">
            <v>9252203</v>
          </cell>
          <cell r="B203" t="str">
            <v>S40200</v>
          </cell>
          <cell r="C203">
            <v>7556</v>
          </cell>
          <cell r="D203" t="str">
            <v>Waddingham Primary School</v>
          </cell>
          <cell r="E203" t="str">
            <v>ADAM</v>
          </cell>
          <cell r="F203">
            <v>120485</v>
          </cell>
        </row>
        <row r="204">
          <cell r="A204">
            <v>9252240</v>
          </cell>
          <cell r="B204" t="str">
            <v>S40300</v>
          </cell>
          <cell r="C204">
            <v>7558</v>
          </cell>
          <cell r="D204" t="str">
            <v>Waddington All Saints Primary School</v>
          </cell>
          <cell r="E204" t="str">
            <v>BOB</v>
          </cell>
          <cell r="F204">
            <v>120504</v>
          </cell>
        </row>
        <row r="205">
          <cell r="A205">
            <v>9252061</v>
          </cell>
          <cell r="B205" t="str">
            <v>S40400</v>
          </cell>
          <cell r="C205">
            <v>7557</v>
          </cell>
          <cell r="D205" t="str">
            <v>Waddington Redwood Primary School</v>
          </cell>
          <cell r="E205" t="str">
            <v>SAM</v>
          </cell>
          <cell r="F205">
            <v>120395</v>
          </cell>
        </row>
        <row r="206">
          <cell r="A206">
            <v>9252050</v>
          </cell>
          <cell r="B206" t="str">
            <v>S40500</v>
          </cell>
          <cell r="C206">
            <v>7564</v>
          </cell>
          <cell r="D206" t="str">
            <v>Walcott Primary School</v>
          </cell>
          <cell r="E206" t="str">
            <v>ADAM</v>
          </cell>
          <cell r="F206">
            <v>120391</v>
          </cell>
        </row>
        <row r="207">
          <cell r="A207">
            <v>9253071</v>
          </cell>
          <cell r="B207" t="str">
            <v>S40600</v>
          </cell>
          <cell r="C207">
            <v>7567</v>
          </cell>
          <cell r="D207" t="str">
            <v>Welbourn Church of England Primary School</v>
          </cell>
          <cell r="E207" t="str">
            <v>BOB</v>
          </cell>
          <cell r="F207">
            <v>120542</v>
          </cell>
        </row>
        <row r="208">
          <cell r="A208">
            <v>9253096</v>
          </cell>
          <cell r="B208" t="str">
            <v>S40700</v>
          </cell>
          <cell r="C208">
            <v>7573</v>
          </cell>
          <cell r="D208" t="str">
            <v>Weston Hills Church of England Primary School</v>
          </cell>
          <cell r="E208" t="str">
            <v>SAM</v>
          </cell>
          <cell r="F208">
            <v>120554</v>
          </cell>
        </row>
        <row r="209">
          <cell r="A209">
            <v>9253097</v>
          </cell>
          <cell r="B209" t="str">
            <v>S40900</v>
          </cell>
          <cell r="C209">
            <v>7575</v>
          </cell>
          <cell r="D209" t="str">
            <v>Whaplode Church of England Primary School</v>
          </cell>
          <cell r="E209" t="str">
            <v>ADAM</v>
          </cell>
          <cell r="F209">
            <v>120555</v>
          </cell>
        </row>
        <row r="210">
          <cell r="A210">
            <v>9253151</v>
          </cell>
          <cell r="B210" t="str">
            <v>S41000</v>
          </cell>
          <cell r="C210">
            <v>7581</v>
          </cell>
          <cell r="D210" t="str">
            <v>Willoughby St Helena's Church of England Primary School</v>
          </cell>
          <cell r="E210" t="str">
            <v>BOB</v>
          </cell>
          <cell r="F210">
            <v>120587</v>
          </cell>
        </row>
        <row r="211">
          <cell r="A211">
            <v>9252205</v>
          </cell>
          <cell r="B211" t="str">
            <v>S41100</v>
          </cell>
          <cell r="C211">
            <v>7582</v>
          </cell>
          <cell r="D211" t="str">
            <v>Willoughton Primary School</v>
          </cell>
          <cell r="E211" t="str">
            <v>SAM</v>
          </cell>
          <cell r="F211">
            <v>120487</v>
          </cell>
        </row>
        <row r="212">
          <cell r="A212">
            <v>9253152</v>
          </cell>
          <cell r="B212" t="str">
            <v>S41200</v>
          </cell>
          <cell r="C212">
            <v>7585</v>
          </cell>
          <cell r="D212" t="str">
            <v>Withern St Margaret's Church of England School</v>
          </cell>
          <cell r="E212" t="str">
            <v>ADAM</v>
          </cell>
          <cell r="F212">
            <v>120588</v>
          </cell>
        </row>
        <row r="213">
          <cell r="A213">
            <v>9252206</v>
          </cell>
          <cell r="B213" t="str">
            <v>S41300</v>
          </cell>
          <cell r="C213">
            <v>7589</v>
          </cell>
          <cell r="D213" t="str">
            <v>Wragby Primary School</v>
          </cell>
          <cell r="E213" t="str">
            <v>BOB</v>
          </cell>
          <cell r="F213">
            <v>120488</v>
          </cell>
        </row>
        <row r="214">
          <cell r="A214">
            <v>9255218</v>
          </cell>
          <cell r="B214" t="str">
            <v>S41400</v>
          </cell>
          <cell r="C214">
            <v>7590</v>
          </cell>
          <cell r="D214" t="str">
            <v>Wrangle Primary School HBP EF</v>
          </cell>
          <cell r="E214" t="str">
            <v>BOB</v>
          </cell>
          <cell r="F214">
            <v>120685</v>
          </cell>
        </row>
        <row r="215">
          <cell r="A215">
            <v>9255214</v>
          </cell>
          <cell r="B215" t="str">
            <v>S41500</v>
          </cell>
          <cell r="C215">
            <v>7591</v>
          </cell>
          <cell r="D215" t="str">
            <v>Wyberton Primary School</v>
          </cell>
          <cell r="E215" t="str">
            <v>SAM</v>
          </cell>
          <cell r="F215">
            <v>120681</v>
          </cell>
        </row>
        <row r="216">
          <cell r="A216">
            <v>9254062</v>
          </cell>
          <cell r="B216" t="str">
            <v>S50000</v>
          </cell>
          <cell r="C216">
            <v>7617</v>
          </cell>
          <cell r="D216" t="str">
            <v>Cherry Willingham Community School</v>
          </cell>
          <cell r="E216" t="str">
            <v>SAM</v>
          </cell>
          <cell r="F216">
            <v>120654</v>
          </cell>
        </row>
        <row r="217">
          <cell r="A217">
            <v>9254065</v>
          </cell>
          <cell r="B217" t="str">
            <v>S50100</v>
          </cell>
          <cell r="C217">
            <v>7627</v>
          </cell>
          <cell r="D217" t="str">
            <v>Gainsborough Queen Elizabeth's High School</v>
          </cell>
          <cell r="E217" t="str">
            <v>ADAM</v>
          </cell>
          <cell r="F217">
            <v>120655</v>
          </cell>
        </row>
        <row r="218">
          <cell r="A218">
            <v>9254030</v>
          </cell>
          <cell r="B218" t="str">
            <v>S50400</v>
          </cell>
          <cell r="C218">
            <v>7654</v>
          </cell>
          <cell r="D218" t="str">
            <v>Long Sutton The Peele Community College</v>
          </cell>
          <cell r="E218" t="str">
            <v>ADAM</v>
          </cell>
          <cell r="F218">
            <v>120645</v>
          </cell>
        </row>
        <row r="219">
          <cell r="A219">
            <v>9255417</v>
          </cell>
          <cell r="B219" t="str">
            <v>S50600</v>
          </cell>
          <cell r="C219">
            <v>7657</v>
          </cell>
          <cell r="D219" t="str">
            <v>Louth Monks' Dyke Technology College</v>
          </cell>
          <cell r="E219" t="str">
            <v>SAM</v>
          </cell>
          <cell r="F219">
            <v>120713</v>
          </cell>
        </row>
        <row r="220">
          <cell r="A220">
            <v>9254027</v>
          </cell>
          <cell r="B220" t="str">
            <v>S50800</v>
          </cell>
          <cell r="C220">
            <v>7675</v>
          </cell>
          <cell r="D220" t="str">
            <v>Spalding High School</v>
          </cell>
          <cell r="E220" t="str">
            <v>SAM</v>
          </cell>
          <cell r="F220">
            <v>120642</v>
          </cell>
        </row>
        <row r="221">
          <cell r="A221">
            <v>9257012</v>
          </cell>
          <cell r="B221" t="str">
            <v>S60100</v>
          </cell>
          <cell r="C221">
            <v>7718</v>
          </cell>
          <cell r="D221" t="str">
            <v>Boston Pilgrim Hospital School and Lincolnshire Hospital</v>
          </cell>
          <cell r="E221" t="str">
            <v>BOB</v>
          </cell>
          <cell r="F221">
            <v>120753</v>
          </cell>
        </row>
        <row r="222">
          <cell r="A222">
            <v>9257028</v>
          </cell>
          <cell r="B222" t="str">
            <v>S60200</v>
          </cell>
          <cell r="C222">
            <v>7726</v>
          </cell>
          <cell r="D222" t="str">
            <v>Bourne The Willoughby School</v>
          </cell>
          <cell r="E222" t="str">
            <v>SAM</v>
          </cell>
          <cell r="F222">
            <v>120763</v>
          </cell>
        </row>
        <row r="223">
          <cell r="A223">
            <v>9257008</v>
          </cell>
          <cell r="B223" t="str">
            <v>S60500</v>
          </cell>
          <cell r="C223">
            <v>7706</v>
          </cell>
          <cell r="D223" t="str">
            <v>Gosberton House School</v>
          </cell>
          <cell r="E223" t="str">
            <v>ADAM</v>
          </cell>
          <cell r="F223">
            <v>120749</v>
          </cell>
        </row>
        <row r="224">
          <cell r="A224">
            <v>9257015</v>
          </cell>
          <cell r="B224" t="str">
            <v>S60900</v>
          </cell>
          <cell r="C224">
            <v>7713</v>
          </cell>
          <cell r="D224" t="str">
            <v>Lincoln St Christopher's School</v>
          </cell>
          <cell r="E224" t="str">
            <v>BOB</v>
          </cell>
          <cell r="F224">
            <v>120754</v>
          </cell>
        </row>
        <row r="225">
          <cell r="A225">
            <v>9257016</v>
          </cell>
          <cell r="B225" t="str">
            <v>S61000</v>
          </cell>
          <cell r="C225">
            <v>7714</v>
          </cell>
          <cell r="D225" t="str">
            <v>Lincoln St Francis Special School</v>
          </cell>
          <cell r="E225" t="str">
            <v>SAM</v>
          </cell>
          <cell r="F225">
            <v>120755</v>
          </cell>
        </row>
        <row r="226">
          <cell r="A226">
            <v>9257031</v>
          </cell>
          <cell r="B226" t="str">
            <v>S61100</v>
          </cell>
          <cell r="C226">
            <v>7703</v>
          </cell>
          <cell r="D226" t="str">
            <v>Lincoln The Fortuna Primary School</v>
          </cell>
          <cell r="E226" t="str">
            <v>ADAM</v>
          </cell>
          <cell r="F226">
            <v>134229</v>
          </cell>
        </row>
        <row r="227">
          <cell r="A227">
            <v>9257032</v>
          </cell>
          <cell r="B227" t="str">
            <v>S61200</v>
          </cell>
          <cell r="C227">
            <v>7715</v>
          </cell>
          <cell r="D227" t="str">
            <v>Lincoln The Sincil School</v>
          </cell>
          <cell r="E227" t="str">
            <v>BOB</v>
          </cell>
          <cell r="F227">
            <v>131277</v>
          </cell>
        </row>
        <row r="228">
          <cell r="A228">
            <v>9257003</v>
          </cell>
          <cell r="B228" t="str">
            <v>S61400</v>
          </cell>
          <cell r="C228">
            <v>7719</v>
          </cell>
          <cell r="D228" t="str">
            <v>South Rauceby The Ash Villa School</v>
          </cell>
          <cell r="E228" t="str">
            <v>SAM</v>
          </cell>
          <cell r="F228">
            <v>120747</v>
          </cell>
        </row>
        <row r="229">
          <cell r="A229">
            <v>9257030</v>
          </cell>
          <cell r="B229" t="str">
            <v>S61700</v>
          </cell>
          <cell r="C229">
            <v>7702</v>
          </cell>
          <cell r="D229" t="str">
            <v>Spilsby The Lady Jane Franklin School</v>
          </cell>
          <cell r="E229" t="str">
            <v>SAM</v>
          </cell>
          <cell r="F229">
            <v>134228</v>
          </cell>
        </row>
        <row r="230">
          <cell r="A230">
            <v>9251105</v>
          </cell>
          <cell r="B230" t="str">
            <v>S61800</v>
          </cell>
          <cell r="C230">
            <v>7727</v>
          </cell>
          <cell r="D230" t="str">
            <v>Lincs Teaching and Learning Centre</v>
          </cell>
          <cell r="E230" t="str">
            <v>ADAM</v>
          </cell>
        </row>
        <row r="232">
          <cell r="D232" t="str">
            <v xml:space="preserve">            HELPDESK FOR SCHOOLS 01522 550555</v>
          </cell>
        </row>
        <row r="234">
          <cell r="D234" t="str">
            <v>FINANCE ASSISTANT</v>
          </cell>
          <cell r="E234" t="str">
            <v>EXT</v>
          </cell>
        </row>
        <row r="235">
          <cell r="D235" t="str">
            <v>ROBERT THORNTON-KAYE</v>
          </cell>
          <cell r="E235">
            <v>55619</v>
          </cell>
        </row>
        <row r="236">
          <cell r="D236" t="str">
            <v>ADAM MORTON</v>
          </cell>
          <cell r="E236">
            <v>54941</v>
          </cell>
        </row>
        <row r="237">
          <cell r="D237" t="str">
            <v>SAM GOSIEWSKI</v>
          </cell>
          <cell r="E237">
            <v>55692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ittance"/>
      <sheetName val="FINANCE"/>
      <sheetName val="Email"/>
      <sheetName val="EYE HOURS"/>
      <sheetName val="EYPP HOURS"/>
      <sheetName val="EYPP REC"/>
      <sheetName val="2 YO Interim"/>
      <sheetName val="3&amp;4 YO Interim"/>
    </sheetNames>
    <sheetDataSet>
      <sheetData sheetId="0"/>
      <sheetData sheetId="1"/>
      <sheetData sheetId="2">
        <row r="1">
          <cell r="A1" t="str">
            <v>DfE URN</v>
          </cell>
          <cell r="B1" t="str">
            <v>Agresso Supplier Number</v>
          </cell>
          <cell r="C1" t="str">
            <v>Setting</v>
          </cell>
          <cell r="D1" t="str">
            <v>Contact No</v>
          </cell>
          <cell r="E1" t="str">
            <v>E-Mail Address</v>
          </cell>
          <cell r="F1" t="str">
            <v>Provision Type</v>
          </cell>
          <cell r="G1" t="str">
            <v>Sector</v>
          </cell>
          <cell r="H1" t="str">
            <v>Breakfast</v>
          </cell>
          <cell r="I1" t="str">
            <v>Out of School</v>
          </cell>
          <cell r="J1" t="str">
            <v>Holiday</v>
          </cell>
        </row>
        <row r="2">
          <cell r="A2">
            <v>683815</v>
          </cell>
          <cell r="B2">
            <v>312507</v>
          </cell>
          <cell r="C2" t="str">
            <v>345 Playgroup</v>
          </cell>
          <cell r="D2" t="str">
            <v>07970 758905/ 07876 682365</v>
          </cell>
          <cell r="E2" t="str">
            <v>345georgie@gmail.com</v>
          </cell>
          <cell r="F2" t="str">
            <v>Sessional</v>
          </cell>
          <cell r="G2" t="str">
            <v>Private</v>
          </cell>
          <cell r="H2" t="str">
            <v>No</v>
          </cell>
          <cell r="I2" t="str">
            <v>No</v>
          </cell>
          <cell r="J2" t="str">
            <v>No</v>
          </cell>
        </row>
        <row r="3">
          <cell r="A3">
            <v>584111</v>
          </cell>
          <cell r="B3">
            <v>310151</v>
          </cell>
          <cell r="C3" t="str">
            <v>Abbey 345 Pre-School, Crowland</v>
          </cell>
          <cell r="D3" t="str">
            <v>01733 212399</v>
          </cell>
          <cell r="E3" t="str">
            <v>abbey345preschool@gmail.com</v>
          </cell>
          <cell r="F3" t="str">
            <v>Sessional</v>
          </cell>
          <cell r="G3" t="str">
            <v>Voluntary</v>
          </cell>
          <cell r="H3" t="str">
            <v>No</v>
          </cell>
          <cell r="I3" t="str">
            <v>No</v>
          </cell>
          <cell r="J3" t="str">
            <v>No</v>
          </cell>
        </row>
        <row r="4">
          <cell r="A4">
            <v>546517</v>
          </cell>
          <cell r="B4">
            <v>312075</v>
          </cell>
          <cell r="C4" t="str">
            <v>Abbey Preschool</v>
          </cell>
          <cell r="D4" t="str">
            <v>07703 738636</v>
          </cell>
          <cell r="E4" t="str">
            <v>Abbey.Pre-school@pre-school.org.uk; susan.hagan@pre-school.org.uk</v>
          </cell>
          <cell r="F4" t="str">
            <v>Sessional</v>
          </cell>
          <cell r="G4" t="str">
            <v>Private</v>
          </cell>
          <cell r="H4" t="str">
            <v>No</v>
          </cell>
          <cell r="I4" t="str">
            <v>No</v>
          </cell>
          <cell r="J4" t="str">
            <v>No</v>
          </cell>
        </row>
        <row r="5">
          <cell r="A5">
            <v>515658</v>
          </cell>
          <cell r="B5">
            <v>305925</v>
          </cell>
          <cell r="C5" t="str">
            <v>ABC Day Nursery</v>
          </cell>
          <cell r="D5" t="str">
            <v>01778 343111</v>
          </cell>
          <cell r="E5" t="str">
            <v>abcdaynurserytallington@googlemail.com</v>
          </cell>
          <cell r="F5" t="str">
            <v>FDC</v>
          </cell>
          <cell r="G5" t="str">
            <v>Private</v>
          </cell>
          <cell r="H5" t="str">
            <v>Yes</v>
          </cell>
          <cell r="I5" t="str">
            <v>Yes</v>
          </cell>
          <cell r="J5" t="str">
            <v>Yes</v>
          </cell>
        </row>
        <row r="6">
          <cell r="A6">
            <v>546491</v>
          </cell>
          <cell r="B6">
            <v>304032</v>
          </cell>
          <cell r="C6" t="str">
            <v>ABC Day Nursery (Boston)</v>
          </cell>
          <cell r="D6" t="str">
            <v>01205 311788</v>
          </cell>
          <cell r="E6" t="str">
            <v>info.abc@alpha-nurseries.co.uk</v>
          </cell>
          <cell r="F6" t="str">
            <v>FDC</v>
          </cell>
          <cell r="G6" t="str">
            <v>Private</v>
          </cell>
          <cell r="H6" t="str">
            <v>No</v>
          </cell>
          <cell r="I6" t="str">
            <v>No</v>
          </cell>
          <cell r="J6" t="str">
            <v>No</v>
          </cell>
        </row>
        <row r="7">
          <cell r="A7">
            <v>683820</v>
          </cell>
          <cell r="B7">
            <v>312874</v>
          </cell>
          <cell r="C7" t="str">
            <v>Acorn Childcare Centre</v>
          </cell>
          <cell r="D7" t="str">
            <v>01780 766493/ 07780 913069</v>
          </cell>
          <cell r="E7" t="str">
            <v>Acornchildcarecentre@btconnect.com</v>
          </cell>
          <cell r="F7" t="str">
            <v>FDC</v>
          </cell>
          <cell r="G7" t="str">
            <v>Private</v>
          </cell>
          <cell r="H7" t="str">
            <v>No</v>
          </cell>
          <cell r="I7" t="str">
            <v>No</v>
          </cell>
          <cell r="J7" t="str">
            <v>No</v>
          </cell>
        </row>
        <row r="8">
          <cell r="A8">
            <v>546557</v>
          </cell>
          <cell r="B8">
            <v>307531</v>
          </cell>
          <cell r="C8" t="str">
            <v>Acorn Childcare Spalding</v>
          </cell>
          <cell r="D8" t="str">
            <v>01775 762084 / 07903 868793</v>
          </cell>
          <cell r="E8" t="str">
            <v>info@acornchildcarespalding.co.uk</v>
          </cell>
          <cell r="F8" t="str">
            <v>FDC</v>
          </cell>
          <cell r="G8" t="str">
            <v>Private</v>
          </cell>
          <cell r="H8" t="str">
            <v>Yes</v>
          </cell>
          <cell r="I8" t="str">
            <v>Yes</v>
          </cell>
          <cell r="J8" t="str">
            <v>Yes</v>
          </cell>
        </row>
        <row r="9">
          <cell r="A9">
            <v>517705</v>
          </cell>
          <cell r="B9">
            <v>300016</v>
          </cell>
          <cell r="C9" t="str">
            <v>Acorn Pre-school (Whaplode)</v>
          </cell>
          <cell r="D9" t="str">
            <v>01406 373400</v>
          </cell>
          <cell r="E9" t="str">
            <v>acornpreschoolwhaplode@googlemail.com</v>
          </cell>
          <cell r="F9" t="str">
            <v>Sessional</v>
          </cell>
          <cell r="G9" t="str">
            <v>Voluntary</v>
          </cell>
          <cell r="H9" t="str">
            <v>No</v>
          </cell>
          <cell r="I9" t="str">
            <v>No</v>
          </cell>
          <cell r="J9" t="str">
            <v>No</v>
          </cell>
        </row>
        <row r="10">
          <cell r="A10">
            <v>683891</v>
          </cell>
          <cell r="B10">
            <v>309270</v>
          </cell>
          <cell r="C10" t="str">
            <v>Aimee's Childminding</v>
          </cell>
          <cell r="D10" t="str">
            <v>01754 766276</v>
          </cell>
          <cell r="E10" t="str">
            <v>aimee.magwood@hotmail.co.uk</v>
          </cell>
          <cell r="F10" t="str">
            <v>Childminder</v>
          </cell>
          <cell r="G10" t="str">
            <v>Childminder</v>
          </cell>
          <cell r="H10" t="str">
            <v>No</v>
          </cell>
          <cell r="I10" t="str">
            <v>No</v>
          </cell>
          <cell r="J10" t="str">
            <v>No</v>
          </cell>
        </row>
        <row r="11">
          <cell r="A11">
            <v>511797</v>
          </cell>
          <cell r="B11">
            <v>300029</v>
          </cell>
          <cell r="C11" t="str">
            <v>Albion House Nursery</v>
          </cell>
          <cell r="D11" t="str">
            <v>01476 562078</v>
          </cell>
          <cell r="E11" t="str">
            <v>albionhousenursery@gmail.com</v>
          </cell>
          <cell r="F11" t="str">
            <v>FDC</v>
          </cell>
          <cell r="G11" t="str">
            <v>Private</v>
          </cell>
          <cell r="H11" t="str">
            <v>No</v>
          </cell>
          <cell r="I11" t="str">
            <v>No</v>
          </cell>
          <cell r="J11" t="str">
            <v>No</v>
          </cell>
        </row>
        <row r="12">
          <cell r="A12">
            <v>533134</v>
          </cell>
          <cell r="B12">
            <v>308414</v>
          </cell>
          <cell r="C12" t="str">
            <v>Alison Hagger</v>
          </cell>
          <cell r="D12" t="str">
            <v>01733 210884</v>
          </cell>
          <cell r="E12" t="str">
            <v>teddiesplace1@btinternet.com</v>
          </cell>
          <cell r="F12" t="str">
            <v>Childminder</v>
          </cell>
          <cell r="G12" t="str">
            <v>Childminder</v>
          </cell>
          <cell r="H12" t="str">
            <v>No</v>
          </cell>
          <cell r="I12" t="str">
            <v>No</v>
          </cell>
          <cell r="J12" t="str">
            <v>No</v>
          </cell>
        </row>
        <row r="13">
          <cell r="A13">
            <v>546456</v>
          </cell>
          <cell r="B13">
            <v>303285</v>
          </cell>
          <cell r="C13" t="str">
            <v>Allington &amp; Sedgebrook Pre-School</v>
          </cell>
          <cell r="D13" t="str">
            <v>07901 197931</v>
          </cell>
          <cell r="E13" t="str">
            <v>allingtonpreschool@gmail.com</v>
          </cell>
          <cell r="F13" t="str">
            <v>Sessional</v>
          </cell>
          <cell r="G13" t="str">
            <v>Voluntary</v>
          </cell>
          <cell r="H13" t="str">
            <v>No</v>
          </cell>
          <cell r="I13" t="str">
            <v>No</v>
          </cell>
          <cell r="J13" t="str">
            <v>No</v>
          </cell>
        </row>
        <row r="14">
          <cell r="A14">
            <v>533139</v>
          </cell>
          <cell r="B14">
            <v>304829</v>
          </cell>
          <cell r="C14" t="str">
            <v xml:space="preserve">Allison Clark  </v>
          </cell>
          <cell r="D14" t="str">
            <v>01476 417365</v>
          </cell>
          <cell r="E14" t="str">
            <v>allisonclark1@live.co.uk</v>
          </cell>
          <cell r="F14" t="str">
            <v>Childminder</v>
          </cell>
          <cell r="G14" t="str">
            <v>Childminder</v>
          </cell>
          <cell r="H14" t="str">
            <v>No</v>
          </cell>
          <cell r="I14" t="str">
            <v>No</v>
          </cell>
          <cell r="J14" t="str">
            <v>No</v>
          </cell>
        </row>
        <row r="15">
          <cell r="A15">
            <v>516933</v>
          </cell>
          <cell r="B15">
            <v>300045</v>
          </cell>
          <cell r="C15" t="str">
            <v xml:space="preserve">Ancaster Pre-School </v>
          </cell>
          <cell r="D15" t="str">
            <v>07814819137</v>
          </cell>
          <cell r="E15" t="str">
            <v>ancasterpreschoola@googlemail.com</v>
          </cell>
          <cell r="F15" t="str">
            <v>Sessional</v>
          </cell>
          <cell r="G15" t="str">
            <v>Voluntary</v>
          </cell>
          <cell r="H15" t="str">
            <v>No</v>
          </cell>
          <cell r="I15" t="str">
            <v>No</v>
          </cell>
          <cell r="J15" t="str">
            <v>No</v>
          </cell>
        </row>
        <row r="16">
          <cell r="A16">
            <v>546540</v>
          </cell>
          <cell r="B16">
            <v>306441</v>
          </cell>
          <cell r="C16" t="str">
            <v>Ancaster Village Nursery</v>
          </cell>
          <cell r="D16" t="str">
            <v>01400 231500</v>
          </cell>
          <cell r="E16" t="str">
            <v xml:space="preserve">enquiries@ancastervillagenursery.co.uk </v>
          </cell>
          <cell r="F16" t="str">
            <v>FDC</v>
          </cell>
          <cell r="G16" t="str">
            <v>Private</v>
          </cell>
          <cell r="H16" t="str">
            <v>Yes</v>
          </cell>
          <cell r="I16" t="str">
            <v>Yes</v>
          </cell>
          <cell r="J16" t="str">
            <v>Yes</v>
          </cell>
        </row>
        <row r="17">
          <cell r="A17">
            <v>683973</v>
          </cell>
          <cell r="B17">
            <v>317138</v>
          </cell>
          <cell r="C17" t="str">
            <v>Andrea Logan Child minding</v>
          </cell>
          <cell r="D17" t="str">
            <v xml:space="preserve">01529 303676 </v>
          </cell>
          <cell r="E17" t="str">
            <v xml:space="preserve">andreaselby163@btinternet.com </v>
          </cell>
          <cell r="F17" t="str">
            <v>Childminder</v>
          </cell>
          <cell r="G17" t="str">
            <v>Childminder</v>
          </cell>
          <cell r="H17" t="str">
            <v>No</v>
          </cell>
          <cell r="I17" t="str">
            <v>No</v>
          </cell>
          <cell r="J17" t="str">
            <v>No</v>
          </cell>
        </row>
        <row r="18">
          <cell r="A18">
            <v>684046</v>
          </cell>
          <cell r="B18">
            <v>321623</v>
          </cell>
          <cell r="C18" t="str">
            <v>Angela Harrison</v>
          </cell>
          <cell r="D18" t="str">
            <v>07940 745229</v>
          </cell>
          <cell r="E18" t="str">
            <v>angelaharrison74@hotmail.com</v>
          </cell>
          <cell r="F18" t="str">
            <v>Childminder</v>
          </cell>
          <cell r="G18" t="str">
            <v>Childminder</v>
          </cell>
          <cell r="H18" t="str">
            <v>No</v>
          </cell>
          <cell r="I18" t="str">
            <v>Yes</v>
          </cell>
          <cell r="J18" t="str">
            <v>No</v>
          </cell>
        </row>
        <row r="19">
          <cell r="A19">
            <v>546498</v>
          </cell>
          <cell r="B19">
            <v>304225</v>
          </cell>
          <cell r="C19" t="str">
            <v>Angels Childcare</v>
          </cell>
          <cell r="D19" t="str">
            <v>01522 705678 / 07749106636</v>
          </cell>
          <cell r="E19" t="str">
            <v>angels.childcare@hotmail.com</v>
          </cell>
          <cell r="F19" t="str">
            <v>FDC</v>
          </cell>
          <cell r="G19" t="str">
            <v>Private</v>
          </cell>
          <cell r="H19" t="str">
            <v>No</v>
          </cell>
          <cell r="I19" t="str">
            <v>No</v>
          </cell>
          <cell r="J19" t="str">
            <v>No</v>
          </cell>
        </row>
        <row r="20">
          <cell r="A20">
            <v>500213</v>
          </cell>
          <cell r="B20">
            <v>323076</v>
          </cell>
          <cell r="C20" t="str">
            <v xml:space="preserve">Anita Hassall’s Childminding  </v>
          </cell>
          <cell r="D20" t="str">
            <v>01780 749373  &amp;  07901 934374</v>
          </cell>
          <cell r="E20" t="str">
            <v>Anita.hassall@btinternet.com</v>
          </cell>
          <cell r="F20" t="str">
            <v>Childminder</v>
          </cell>
          <cell r="G20" t="str">
            <v>Childminder</v>
          </cell>
          <cell r="H20" t="str">
            <v>No</v>
          </cell>
          <cell r="I20" t="str">
            <v>No</v>
          </cell>
          <cell r="J20" t="str">
            <v>No</v>
          </cell>
        </row>
        <row r="21">
          <cell r="A21">
            <v>684001</v>
          </cell>
          <cell r="B21">
            <v>303407</v>
          </cell>
          <cell r="C21" t="str">
            <v>Ann Brotherton</v>
          </cell>
          <cell r="D21" t="str">
            <v xml:space="preserve">01205 311772 </v>
          </cell>
          <cell r="E21" t="str">
            <v xml:space="preserve">annbro62@yahoo.co.uk </v>
          </cell>
          <cell r="F21" t="str">
            <v>Childminder</v>
          </cell>
          <cell r="G21" t="str">
            <v>Childminder</v>
          </cell>
          <cell r="H21" t="str">
            <v>No</v>
          </cell>
          <cell r="I21" t="str">
            <v>No</v>
          </cell>
          <cell r="J21" t="str">
            <v>No</v>
          </cell>
        </row>
        <row r="22">
          <cell r="A22">
            <v>683921</v>
          </cell>
          <cell r="B22">
            <v>302511</v>
          </cell>
          <cell r="C22" t="str">
            <v>Ann Griffith</v>
          </cell>
          <cell r="D22" t="str">
            <v xml:space="preserve">01522 809041 </v>
          </cell>
          <cell r="E22" t="str">
            <v xml:space="preserve">prettywoman986@msn.com </v>
          </cell>
          <cell r="F22" t="str">
            <v>Childminder</v>
          </cell>
          <cell r="G22" t="str">
            <v>Childminder</v>
          </cell>
          <cell r="H22" t="str">
            <v>No</v>
          </cell>
          <cell r="I22" t="str">
            <v>No</v>
          </cell>
          <cell r="J22" t="str">
            <v>No</v>
          </cell>
        </row>
        <row r="23">
          <cell r="A23">
            <v>683789</v>
          </cell>
          <cell r="B23">
            <v>323866</v>
          </cell>
          <cell r="C23" t="str">
            <v>Ann Webster Childminding</v>
          </cell>
          <cell r="D23" t="str">
            <v>01526 346977</v>
          </cell>
          <cell r="E23" t="str">
            <v>ann.webster1973@btinternet.com</v>
          </cell>
          <cell r="F23" t="str">
            <v>Childminder</v>
          </cell>
          <cell r="G23" t="str">
            <v>Childminder</v>
          </cell>
          <cell r="H23" t="str">
            <v>No</v>
          </cell>
          <cell r="I23" t="str">
            <v>No</v>
          </cell>
          <cell r="J23" t="str">
            <v>No</v>
          </cell>
        </row>
        <row r="24">
          <cell r="A24">
            <v>684129</v>
          </cell>
          <cell r="B24" t="str">
            <v>Awaiting</v>
          </cell>
          <cell r="C24" t="str">
            <v>Annette Mills</v>
          </cell>
          <cell r="D24" t="str">
            <v>01522 797517</v>
          </cell>
          <cell r="E24" t="str">
            <v xml:space="preserve">Nettee1962@aol.com </v>
          </cell>
          <cell r="F24" t="str">
            <v>Childminder</v>
          </cell>
          <cell r="G24" t="str">
            <v>Childminder</v>
          </cell>
        </row>
        <row r="25">
          <cell r="A25">
            <v>684016</v>
          </cell>
          <cell r="B25">
            <v>313179</v>
          </cell>
          <cell r="C25" t="str">
            <v>Annie Smith</v>
          </cell>
          <cell r="D25" t="str">
            <v>01526 323802</v>
          </cell>
          <cell r="E25" t="str">
            <v xml:space="preserve">noahsarkdaycare@Hotmail.co.uk </v>
          </cell>
          <cell r="F25" t="str">
            <v>Childminder</v>
          </cell>
          <cell r="G25" t="str">
            <v>Childminder</v>
          </cell>
          <cell r="H25" t="str">
            <v>No</v>
          </cell>
          <cell r="I25" t="str">
            <v>No</v>
          </cell>
          <cell r="J25" t="str">
            <v>No</v>
          </cell>
        </row>
        <row r="26">
          <cell r="A26">
            <v>684042</v>
          </cell>
          <cell r="B26">
            <v>313036</v>
          </cell>
          <cell r="C26" t="str">
            <v>Apple Tree Corner Day Care and Pre School</v>
          </cell>
          <cell r="D26" t="str">
            <v>01522 868166</v>
          </cell>
          <cell r="E26" t="str">
            <v>ec@appletreecornerdaycare.co.uk</v>
          </cell>
          <cell r="F26" t="str">
            <v>FDC</v>
          </cell>
          <cell r="G26" t="str">
            <v>Private</v>
          </cell>
          <cell r="H26" t="str">
            <v>No</v>
          </cell>
          <cell r="I26" t="str">
            <v>No</v>
          </cell>
          <cell r="J26" t="str">
            <v>No</v>
          </cell>
        </row>
        <row r="27">
          <cell r="A27">
            <v>683927</v>
          </cell>
          <cell r="B27">
            <v>316595</v>
          </cell>
          <cell r="C27" t="str">
            <v>Ashton Angels Childcare</v>
          </cell>
          <cell r="D27" t="str">
            <v>01526 830496</v>
          </cell>
          <cell r="E27" t="str">
            <v xml:space="preserve">Gvicki53@yahoo.com </v>
          </cell>
          <cell r="F27" t="str">
            <v>Childminder</v>
          </cell>
          <cell r="G27" t="str">
            <v>Childminder</v>
          </cell>
          <cell r="H27" t="str">
            <v>No</v>
          </cell>
          <cell r="I27" t="str">
            <v>No</v>
          </cell>
          <cell r="J27" t="str">
            <v>No</v>
          </cell>
        </row>
        <row r="28">
          <cell r="A28">
            <v>520589</v>
          </cell>
          <cell r="B28">
            <v>300078</v>
          </cell>
          <cell r="C28" t="str">
            <v>Ayscoughfee Hall School</v>
          </cell>
          <cell r="D28" t="str">
            <v>01775 724733</v>
          </cell>
          <cell r="E28" t="str">
            <v>admin@ahs.me.uk; mgreen@ahs.me.uk; s_strickson@hotmail.com</v>
          </cell>
          <cell r="F28" t="str">
            <v>IDP</v>
          </cell>
          <cell r="G28" t="str">
            <v>Independent</v>
          </cell>
          <cell r="H28" t="str">
            <v>Yes</v>
          </cell>
          <cell r="I28" t="str">
            <v>Yes</v>
          </cell>
          <cell r="J28" t="str">
            <v>No</v>
          </cell>
        </row>
        <row r="29">
          <cell r="A29">
            <v>546499</v>
          </cell>
          <cell r="B29">
            <v>304209</v>
          </cell>
          <cell r="C29" t="str">
            <v>Bailgate Pre-school</v>
          </cell>
          <cell r="D29" t="str">
            <v>01522 538313 / 07943629258</v>
          </cell>
          <cell r="E29" t="str">
            <v>bailgatepreschool@btinternet.com</v>
          </cell>
          <cell r="F29" t="str">
            <v>Sessional</v>
          </cell>
          <cell r="G29" t="str">
            <v>Voluntary</v>
          </cell>
          <cell r="H29" t="str">
            <v>No</v>
          </cell>
          <cell r="I29" t="str">
            <v>No</v>
          </cell>
          <cell r="J29" t="str">
            <v>No</v>
          </cell>
        </row>
        <row r="30">
          <cell r="A30">
            <v>683772</v>
          </cell>
          <cell r="B30">
            <v>311504</v>
          </cell>
          <cell r="C30" t="str">
            <v>Bambinos Childminding</v>
          </cell>
          <cell r="D30" t="str">
            <v>07533 152145</v>
          </cell>
          <cell r="E30" t="str">
            <v>bambinos95@sky.com</v>
          </cell>
          <cell r="F30" t="str">
            <v>Childminder</v>
          </cell>
          <cell r="G30" t="str">
            <v>Childminder</v>
          </cell>
          <cell r="H30" t="str">
            <v>No</v>
          </cell>
          <cell r="I30" t="str">
            <v>No</v>
          </cell>
          <cell r="J30" t="str">
            <v>No</v>
          </cell>
        </row>
        <row r="31">
          <cell r="A31">
            <v>514039</v>
          </cell>
          <cell r="B31">
            <v>300092</v>
          </cell>
          <cell r="C31" t="str">
            <v>Bardney Play Group</v>
          </cell>
          <cell r="D31" t="str">
            <v>01526 399273</v>
          </cell>
          <cell r="E31" t="str">
            <v>bardneyplaygroup@btconnect.com</v>
          </cell>
          <cell r="F31" t="str">
            <v>FDC</v>
          </cell>
          <cell r="G31" t="str">
            <v>Voluntary</v>
          </cell>
          <cell r="H31" t="str">
            <v>No</v>
          </cell>
          <cell r="I31" t="str">
            <v>No</v>
          </cell>
          <cell r="J31" t="str">
            <v>No</v>
          </cell>
        </row>
        <row r="32">
          <cell r="A32">
            <v>515387</v>
          </cell>
          <cell r="B32">
            <v>300091</v>
          </cell>
          <cell r="C32" t="str">
            <v>Barrowby Preschool</v>
          </cell>
          <cell r="D32" t="str">
            <v>07415 450311</v>
          </cell>
          <cell r="E32" t="str">
            <v>barrowbypreschool@yahoo.co.uk</v>
          </cell>
          <cell r="F32" t="str">
            <v>Sessional</v>
          </cell>
          <cell r="G32" t="str">
            <v>Private</v>
          </cell>
          <cell r="H32" t="str">
            <v>No</v>
          </cell>
          <cell r="I32" t="str">
            <v>No</v>
          </cell>
          <cell r="J32" t="str">
            <v>No</v>
          </cell>
        </row>
        <row r="33">
          <cell r="A33">
            <v>683977</v>
          </cell>
          <cell r="B33">
            <v>306859</v>
          </cell>
          <cell r="C33" t="str">
            <v>Barry Dennis</v>
          </cell>
          <cell r="D33" t="str">
            <v xml:space="preserve">01522 807845 </v>
          </cell>
          <cell r="E33" t="str">
            <v xml:space="preserve">barrydennis57@googlemail.com </v>
          </cell>
          <cell r="F33" t="str">
            <v>Childminder</v>
          </cell>
          <cell r="G33" t="str">
            <v>Childminder</v>
          </cell>
          <cell r="H33" t="str">
            <v>No</v>
          </cell>
          <cell r="I33" t="str">
            <v>No</v>
          </cell>
          <cell r="J33" t="str">
            <v>No</v>
          </cell>
        </row>
        <row r="34">
          <cell r="A34">
            <v>512509</v>
          </cell>
          <cell r="B34">
            <v>300095</v>
          </cell>
          <cell r="C34" t="str">
            <v>Bassingham Preschool</v>
          </cell>
          <cell r="D34" t="str">
            <v>01522 789492/ 07538 656934</v>
          </cell>
          <cell r="E34" t="str">
            <v>bassinghampreschool@googlemail.com</v>
          </cell>
          <cell r="F34" t="str">
            <v>FDC</v>
          </cell>
          <cell r="G34" t="str">
            <v>Voluntary</v>
          </cell>
          <cell r="H34" t="str">
            <v>Yes</v>
          </cell>
          <cell r="I34" t="str">
            <v>Yes</v>
          </cell>
          <cell r="J34" t="str">
            <v>Yes</v>
          </cell>
        </row>
        <row r="35">
          <cell r="A35">
            <v>683998</v>
          </cell>
          <cell r="B35">
            <v>316955</v>
          </cell>
          <cell r="C35" t="str">
            <v>Beacon Lane Day Nursery</v>
          </cell>
          <cell r="D35" t="str">
            <v>01476 577337</v>
          </cell>
          <cell r="E35" t="str">
            <v>info@beaconlane.co.uk</v>
          </cell>
          <cell r="F35" t="str">
            <v>FDC</v>
          </cell>
          <cell r="G35" t="str">
            <v>Private</v>
          </cell>
          <cell r="H35" t="str">
            <v>No</v>
          </cell>
          <cell r="I35" t="str">
            <v>No</v>
          </cell>
          <cell r="J35" t="str">
            <v>No</v>
          </cell>
        </row>
        <row r="36">
          <cell r="A36">
            <v>599371</v>
          </cell>
          <cell r="B36">
            <v>309840</v>
          </cell>
          <cell r="C36" t="str">
            <v>Bearhugs</v>
          </cell>
          <cell r="D36" t="str">
            <v>01507 523844  </v>
          </cell>
          <cell r="E36" t="str">
            <v>bearhugs.nursery@yahoo.com</v>
          </cell>
          <cell r="F36" t="str">
            <v>FDC</v>
          </cell>
          <cell r="G36" t="str">
            <v>Private</v>
          </cell>
          <cell r="H36" t="str">
            <v>No</v>
          </cell>
          <cell r="I36" t="str">
            <v>No</v>
          </cell>
          <cell r="J36" t="str">
            <v>No</v>
          </cell>
        </row>
        <row r="37">
          <cell r="A37">
            <v>683835</v>
          </cell>
          <cell r="B37">
            <v>313331</v>
          </cell>
          <cell r="C37" t="str">
            <v>Bearhugs (Tattershall)</v>
          </cell>
          <cell r="D37" t="str">
            <v>01526 344885</v>
          </cell>
          <cell r="E37" t="str">
            <v>Bearhugs.tattershall@yahoo.com</v>
          </cell>
          <cell r="F37" t="str">
            <v>FDC</v>
          </cell>
          <cell r="G37" t="str">
            <v>Private</v>
          </cell>
          <cell r="H37" t="str">
            <v>No</v>
          </cell>
          <cell r="I37" t="str">
            <v>No</v>
          </cell>
          <cell r="J37" t="str">
            <v>No</v>
          </cell>
        </row>
        <row r="38">
          <cell r="A38">
            <v>582850</v>
          </cell>
          <cell r="B38">
            <v>300105</v>
          </cell>
          <cell r="C38" t="str">
            <v>Beckside Preschool</v>
          </cell>
          <cell r="D38" t="str">
            <v>07940 873505</v>
          </cell>
          <cell r="E38" t="str">
            <v>becksidenettleham@googlemail.com</v>
          </cell>
          <cell r="F38" t="str">
            <v>FDC</v>
          </cell>
          <cell r="G38" t="str">
            <v>Private</v>
          </cell>
          <cell r="H38" t="str">
            <v>No</v>
          </cell>
          <cell r="I38" t="str">
            <v>No</v>
          </cell>
          <cell r="J38" t="str">
            <v>No</v>
          </cell>
        </row>
        <row r="39">
          <cell r="A39">
            <v>683911</v>
          </cell>
          <cell r="B39">
            <v>316010</v>
          </cell>
          <cell r="C39" t="str">
            <v>Bells Day Nursery (Gosberton Risegate)</v>
          </cell>
          <cell r="D39" t="str">
            <v>07434315650 / 07805395862</v>
          </cell>
          <cell r="E39" t="str">
            <v>info2@bellsdaynursery.com</v>
          </cell>
          <cell r="F39" t="str">
            <v>Sessional</v>
          </cell>
          <cell r="G39" t="str">
            <v>Private</v>
          </cell>
          <cell r="H39" t="str">
            <v>Yes</v>
          </cell>
          <cell r="I39" t="str">
            <v>Yes</v>
          </cell>
          <cell r="J39" t="str">
            <v>Yes</v>
          </cell>
        </row>
        <row r="40">
          <cell r="A40">
            <v>683832</v>
          </cell>
          <cell r="B40">
            <v>303222</v>
          </cell>
          <cell r="C40" t="str">
            <v>Bells Day Nursery (Grantham)</v>
          </cell>
          <cell r="D40" t="str">
            <v>01476 979036/ 0800 6444408</v>
          </cell>
          <cell r="E40" t="str">
            <v>info@bellsdaynursery.com; ann@bellsdaynursery.com</v>
          </cell>
          <cell r="F40" t="str">
            <v>FDC</v>
          </cell>
          <cell r="G40" t="str">
            <v>Private</v>
          </cell>
          <cell r="H40" t="str">
            <v>No</v>
          </cell>
          <cell r="I40" t="str">
            <v>No</v>
          </cell>
          <cell r="J40" t="str">
            <v>No</v>
          </cell>
        </row>
        <row r="41">
          <cell r="A41">
            <v>683818</v>
          </cell>
          <cell r="B41">
            <v>312859</v>
          </cell>
          <cell r="C41" t="str">
            <v>Bev Whyler</v>
          </cell>
          <cell r="D41" t="str">
            <v>01205 361701</v>
          </cell>
          <cell r="E41" t="str">
            <v>bevwhyler@outlook.com</v>
          </cell>
          <cell r="F41" t="str">
            <v>Childminder</v>
          </cell>
          <cell r="G41" t="str">
            <v>Childminder</v>
          </cell>
          <cell r="H41" t="str">
            <v>No</v>
          </cell>
          <cell r="I41" t="str">
            <v>No</v>
          </cell>
          <cell r="J41" t="str">
            <v>No</v>
          </cell>
        </row>
        <row r="42">
          <cell r="A42">
            <v>683906</v>
          </cell>
          <cell r="B42">
            <v>302883</v>
          </cell>
          <cell r="C42" t="str">
            <v>Beverley Bell</v>
          </cell>
          <cell r="D42" t="str">
            <v xml:space="preserve">01673 863157 </v>
          </cell>
          <cell r="E42" t="str">
            <v xml:space="preserve">bevbell1@hotmail.com </v>
          </cell>
          <cell r="F42" t="str">
            <v>Childminder</v>
          </cell>
          <cell r="G42" t="str">
            <v>Childminder</v>
          </cell>
          <cell r="H42" t="str">
            <v>No</v>
          </cell>
          <cell r="I42" t="str">
            <v>No</v>
          </cell>
          <cell r="J42" t="str">
            <v>No</v>
          </cell>
        </row>
        <row r="43">
          <cell r="A43">
            <v>500440</v>
          </cell>
          <cell r="B43">
            <v>310013</v>
          </cell>
          <cell r="C43" t="str">
            <v>Beverley Green</v>
          </cell>
          <cell r="D43" t="str">
            <v>01522 858298/07742306763</v>
          </cell>
          <cell r="E43" t="str">
            <v>bevgreen.69@hotmail.co.uk</v>
          </cell>
          <cell r="F43" t="str">
            <v>Childminder</v>
          </cell>
          <cell r="G43" t="str">
            <v>Childminder</v>
          </cell>
          <cell r="H43" t="str">
            <v>No</v>
          </cell>
          <cell r="I43" t="str">
            <v>No</v>
          </cell>
          <cell r="J43" t="str">
            <v>No</v>
          </cell>
        </row>
        <row r="44">
          <cell r="A44">
            <v>510250</v>
          </cell>
          <cell r="B44">
            <v>300417</v>
          </cell>
          <cell r="C44" t="str">
            <v xml:space="preserve">Bicker Preparatory School </v>
          </cell>
          <cell r="D44" t="str">
            <v>01775 821786</v>
          </cell>
          <cell r="E44" t="str">
            <v>bickerprep@fsmail.net</v>
          </cell>
          <cell r="F44" t="str">
            <v>IDP</v>
          </cell>
          <cell r="G44" t="str">
            <v>Independent</v>
          </cell>
          <cell r="H44" t="str">
            <v>No</v>
          </cell>
          <cell r="I44" t="str">
            <v>No</v>
          </cell>
          <cell r="J44" t="str">
            <v>No</v>
          </cell>
        </row>
        <row r="45">
          <cell r="A45">
            <v>683833</v>
          </cell>
          <cell r="B45">
            <v>313332</v>
          </cell>
          <cell r="C45" t="str">
            <v>Blackfriars Little Imps Child Minding</v>
          </cell>
          <cell r="D45" t="str">
            <v>07779 441106/ 01522 529633</v>
          </cell>
          <cell r="E45" t="str">
            <v>littleimpschildminding@gmail.com</v>
          </cell>
          <cell r="F45" t="str">
            <v>Childminder</v>
          </cell>
          <cell r="G45" t="str">
            <v>Childminder</v>
          </cell>
          <cell r="H45" t="str">
            <v>No</v>
          </cell>
          <cell r="I45" t="str">
            <v>No</v>
          </cell>
          <cell r="J45" t="str">
            <v>No</v>
          </cell>
        </row>
        <row r="46">
          <cell r="A46">
            <v>683834</v>
          </cell>
          <cell r="B46">
            <v>328863</v>
          </cell>
          <cell r="C46" t="str">
            <v xml:space="preserve">Little Kingdom Childcare </v>
          </cell>
          <cell r="D46" t="str">
            <v>07854844520</v>
          </cell>
          <cell r="E46" t="str">
            <v>littlekingdomchildcare@hotmail.com</v>
          </cell>
          <cell r="F46" t="str">
            <v>Childminder</v>
          </cell>
          <cell r="G46" t="str">
            <v>Childminder</v>
          </cell>
          <cell r="H46" t="str">
            <v>No</v>
          </cell>
          <cell r="I46" t="str">
            <v>No</v>
          </cell>
          <cell r="J46" t="str">
            <v>No</v>
          </cell>
        </row>
        <row r="47">
          <cell r="A47">
            <v>684018</v>
          </cell>
          <cell r="B47">
            <v>309983</v>
          </cell>
          <cell r="C47" t="str">
            <v>Blossom Childcare</v>
          </cell>
          <cell r="D47" t="str">
            <v xml:space="preserve">01400 282780 </v>
          </cell>
          <cell r="E47" t="str">
            <v xml:space="preserve">christine.evans1960@gmail.com </v>
          </cell>
          <cell r="F47" t="str">
            <v>Childminder</v>
          </cell>
          <cell r="G47" t="str">
            <v>Childminder</v>
          </cell>
          <cell r="H47" t="str">
            <v>No</v>
          </cell>
          <cell r="I47" t="str">
            <v>No</v>
          </cell>
          <cell r="J47" t="str">
            <v>No</v>
          </cell>
        </row>
        <row r="48">
          <cell r="A48">
            <v>683995</v>
          </cell>
          <cell r="B48">
            <v>317453</v>
          </cell>
          <cell r="C48" t="str">
            <v>Blue Bells</v>
          </cell>
          <cell r="D48" t="str">
            <v xml:space="preserve">01522 279646 </v>
          </cell>
          <cell r="E48" t="str">
            <v xml:space="preserve">suzie231906@hotmail.co.uk </v>
          </cell>
          <cell r="F48" t="str">
            <v>Childminder</v>
          </cell>
          <cell r="G48" t="str">
            <v>Childminder</v>
          </cell>
          <cell r="H48" t="str">
            <v>No</v>
          </cell>
          <cell r="I48" t="str">
            <v>No</v>
          </cell>
          <cell r="J48" t="str">
            <v>No</v>
          </cell>
        </row>
        <row r="49">
          <cell r="A49">
            <v>530185</v>
          </cell>
          <cell r="B49">
            <v>300140</v>
          </cell>
          <cell r="C49" t="str">
            <v>Bluebird Playgroup Bourne</v>
          </cell>
          <cell r="D49" t="str">
            <v>07957 475228</v>
          </cell>
          <cell r="E49" t="str">
            <v>bbpg@live.co.uk</v>
          </cell>
          <cell r="F49" t="str">
            <v>FDC</v>
          </cell>
          <cell r="G49" t="str">
            <v>Private</v>
          </cell>
          <cell r="H49" t="str">
            <v>No</v>
          </cell>
          <cell r="I49" t="str">
            <v>No</v>
          </cell>
          <cell r="J49" t="str">
            <v>No</v>
          </cell>
        </row>
        <row r="50">
          <cell r="A50">
            <v>683913</v>
          </cell>
          <cell r="B50">
            <v>316027</v>
          </cell>
          <cell r="C50" t="str">
            <v>Bobbin Bubbles</v>
          </cell>
          <cell r="D50" t="str">
            <v>01522 279927</v>
          </cell>
          <cell r="E50" t="str">
            <v>Laurajredding@hotmail.com</v>
          </cell>
          <cell r="F50" t="str">
            <v>Childminder</v>
          </cell>
          <cell r="G50" t="str">
            <v>Childminder</v>
          </cell>
          <cell r="H50" t="str">
            <v>No</v>
          </cell>
          <cell r="I50" t="str">
            <v>No</v>
          </cell>
          <cell r="J50" t="str">
            <v>No</v>
          </cell>
        </row>
        <row r="51">
          <cell r="A51">
            <v>514325</v>
          </cell>
          <cell r="B51">
            <v>300171</v>
          </cell>
          <cell r="C51" t="str">
            <v>Bracebridge Heath PreSchool</v>
          </cell>
          <cell r="D51" t="str">
            <v>01522 569666</v>
          </cell>
          <cell r="E51" t="str">
            <v xml:space="preserve">bracebridgeps@outlook.com </v>
          </cell>
          <cell r="F51" t="str">
            <v>FDC</v>
          </cell>
          <cell r="G51" t="str">
            <v>Voluntary</v>
          </cell>
          <cell r="H51" t="str">
            <v>No</v>
          </cell>
          <cell r="I51" t="str">
            <v>No</v>
          </cell>
          <cell r="J51" t="str">
            <v>No</v>
          </cell>
        </row>
        <row r="52">
          <cell r="A52">
            <v>581444</v>
          </cell>
          <cell r="B52">
            <v>304319</v>
          </cell>
          <cell r="C52" t="str">
            <v>Bramble Hall Day Nursery</v>
          </cell>
          <cell r="D52" t="str">
            <v>01205 460848</v>
          </cell>
          <cell r="E52" t="str">
            <v>info@bramblehall.co.uk</v>
          </cell>
          <cell r="F52" t="str">
            <v>FDC</v>
          </cell>
          <cell r="G52" t="str">
            <v>Private</v>
          </cell>
          <cell r="H52" t="str">
            <v>Yes</v>
          </cell>
          <cell r="I52" t="str">
            <v>Yes</v>
          </cell>
          <cell r="J52" t="str">
            <v>Yes</v>
          </cell>
        </row>
        <row r="53">
          <cell r="A53">
            <v>582841</v>
          </cell>
          <cell r="B53">
            <v>309090</v>
          </cell>
          <cell r="C53" t="str">
            <v>Branston Community Day Nursery (Branston College)</v>
          </cell>
          <cell r="D53" t="str">
            <v>01522 880420</v>
          </cell>
          <cell r="E53" t="str">
            <v>nursery@branstonca.lincs.sch.uk; osborcar@branstonca.lincs.sch.uk</v>
          </cell>
          <cell r="F53" t="str">
            <v>FDC</v>
          </cell>
          <cell r="G53" t="str">
            <v>Sch Gov</v>
          </cell>
          <cell r="H53" t="str">
            <v>No</v>
          </cell>
          <cell r="I53" t="str">
            <v>No</v>
          </cell>
          <cell r="J53" t="str">
            <v>No</v>
          </cell>
        </row>
        <row r="54">
          <cell r="A54">
            <v>517348</v>
          </cell>
          <cell r="B54">
            <v>302008</v>
          </cell>
          <cell r="C54" t="str">
            <v>Brant Broughton Preschool</v>
          </cell>
          <cell r="D54" t="str">
            <v>01400 279061</v>
          </cell>
          <cell r="E54" t="str">
            <v>brantbroughtonpreschool@googlemail.com</v>
          </cell>
          <cell r="F54" t="str">
            <v>FDC</v>
          </cell>
          <cell r="G54" t="str">
            <v>Voluntary</v>
          </cell>
          <cell r="H54" t="str">
            <v>No</v>
          </cell>
          <cell r="I54" t="str">
            <v>No</v>
          </cell>
          <cell r="J54" t="str">
            <v>No</v>
          </cell>
        </row>
        <row r="55">
          <cell r="A55">
            <v>518606</v>
          </cell>
          <cell r="B55">
            <v>301291</v>
          </cell>
          <cell r="C55" t="str">
            <v>Bright Sparks @ Sibsey Play Group</v>
          </cell>
          <cell r="D55" t="str">
            <v>01205 751506</v>
          </cell>
          <cell r="E55" t="str">
            <v>sarahbrown@brightsparkskindergarten.org.uk</v>
          </cell>
          <cell r="F55" t="str">
            <v>FDC</v>
          </cell>
          <cell r="G55" t="str">
            <v>Voluntary</v>
          </cell>
          <cell r="H55" t="str">
            <v>Yes</v>
          </cell>
          <cell r="I55" t="str">
            <v>Yes</v>
          </cell>
          <cell r="J55" t="str">
            <v>Yes</v>
          </cell>
        </row>
        <row r="56">
          <cell r="A56">
            <v>515211</v>
          </cell>
          <cell r="B56">
            <v>311258</v>
          </cell>
          <cell r="C56" t="str">
            <v xml:space="preserve">Bright Star Childminding  </v>
          </cell>
          <cell r="D56" t="str">
            <v>01522 800828</v>
          </cell>
          <cell r="E56" t="str">
            <v>brightstarchildminding@gmail.com</v>
          </cell>
          <cell r="F56" t="str">
            <v>Childminder</v>
          </cell>
          <cell r="G56" t="str">
            <v>Childminder</v>
          </cell>
          <cell r="H56" t="str">
            <v>No</v>
          </cell>
          <cell r="I56" t="str">
            <v>No</v>
          </cell>
          <cell r="J56" t="str">
            <v>No</v>
          </cell>
        </row>
        <row r="57">
          <cell r="A57">
            <v>546460</v>
          </cell>
          <cell r="B57">
            <v>302842</v>
          </cell>
          <cell r="C57" t="str">
            <v>Bubbles Day Nursery</v>
          </cell>
          <cell r="D57" t="str">
            <v>01522 692000</v>
          </cell>
          <cell r="E57" t="str">
            <v>bubblesdaynursery@hotmail.co.uk</v>
          </cell>
          <cell r="F57" t="str">
            <v>FDC</v>
          </cell>
          <cell r="G57" t="str">
            <v>Private</v>
          </cell>
          <cell r="H57" t="str">
            <v>Yes</v>
          </cell>
          <cell r="I57" t="str">
            <v>Yes</v>
          </cell>
          <cell r="J57" t="str">
            <v>Yes</v>
          </cell>
        </row>
        <row r="58">
          <cell r="A58">
            <v>546419</v>
          </cell>
          <cell r="B58">
            <v>302253</v>
          </cell>
          <cell r="C58" t="str">
            <v>Building Blocks Kindergarten Bourne</v>
          </cell>
          <cell r="D58" t="str">
            <v>01778 422221</v>
          </cell>
          <cell r="E58" t="str">
            <v>bbkbourne@gmail.com</v>
          </cell>
          <cell r="F58" t="str">
            <v>FDC</v>
          </cell>
          <cell r="G58" t="str">
            <v>Private</v>
          </cell>
          <cell r="H58" t="str">
            <v>Yes</v>
          </cell>
          <cell r="I58" t="str">
            <v>Yes</v>
          </cell>
          <cell r="J58" t="str">
            <v>Yes</v>
          </cell>
        </row>
        <row r="59">
          <cell r="A59">
            <v>683793</v>
          </cell>
          <cell r="B59">
            <v>311980</v>
          </cell>
          <cell r="C59" t="str">
            <v>Burton Hathow Preparatory School</v>
          </cell>
          <cell r="D59" t="str">
            <v>01522 274616</v>
          </cell>
          <cell r="E59" t="str">
            <v xml:space="preserve">victoria.williams@burtonhathow.co.uk  </v>
          </cell>
          <cell r="F59" t="str">
            <v>IDP</v>
          </cell>
          <cell r="G59" t="str">
            <v>Independent</v>
          </cell>
          <cell r="H59" t="str">
            <v>No</v>
          </cell>
          <cell r="I59" t="str">
            <v>No</v>
          </cell>
          <cell r="J59" t="str">
            <v>No</v>
          </cell>
        </row>
        <row r="60">
          <cell r="A60">
            <v>511523</v>
          </cell>
          <cell r="B60">
            <v>301482</v>
          </cell>
          <cell r="C60" t="str">
            <v>Busi Bodies Day Nursery (Louth)</v>
          </cell>
          <cell r="D60" t="str">
            <v>01507 601224</v>
          </cell>
          <cell r="E60" t="str">
            <v>Louthbusibodies@hotmail.co.uk; busibodieslouth@yahoo.co.uk</v>
          </cell>
          <cell r="F60" t="str">
            <v>FDC</v>
          </cell>
          <cell r="G60" t="str">
            <v>Private</v>
          </cell>
          <cell r="H60" t="str">
            <v>No</v>
          </cell>
          <cell r="I60" t="str">
            <v>No</v>
          </cell>
          <cell r="J60" t="str">
            <v>No</v>
          </cell>
        </row>
        <row r="61">
          <cell r="A61">
            <v>513995</v>
          </cell>
          <cell r="B61">
            <v>300215</v>
          </cell>
          <cell r="C61" t="str">
            <v>Busy Bees Day Nursery (Lincoln)</v>
          </cell>
          <cell r="D61" t="str">
            <v>01522 575640</v>
          </cell>
          <cell r="E61" t="str">
            <v>busybeesnursery@hotmail.co.uk</v>
          </cell>
          <cell r="F61" t="str">
            <v>FDC</v>
          </cell>
          <cell r="G61" t="str">
            <v>Private</v>
          </cell>
          <cell r="H61" t="str">
            <v>No</v>
          </cell>
          <cell r="I61" t="str">
            <v>No</v>
          </cell>
          <cell r="J61" t="str">
            <v>No</v>
          </cell>
        </row>
        <row r="62">
          <cell r="A62">
            <v>684085</v>
          </cell>
          <cell r="B62">
            <v>325703</v>
          </cell>
          <cell r="C62" t="str">
            <v>Busy Bees Preschool</v>
          </cell>
          <cell r="D62" t="str">
            <v>01400261149/ 07531495174</v>
          </cell>
          <cell r="E62" t="str">
            <v>Busybeespreschool.leasingham@hotmail.com</v>
          </cell>
          <cell r="F62" t="str">
            <v>Sessional</v>
          </cell>
          <cell r="G62" t="str">
            <v>Private</v>
          </cell>
          <cell r="H62" t="str">
            <v>No</v>
          </cell>
          <cell r="I62" t="str">
            <v>No</v>
          </cell>
          <cell r="J62" t="str">
            <v>No</v>
          </cell>
        </row>
        <row r="63">
          <cell r="A63">
            <v>513625</v>
          </cell>
          <cell r="B63">
            <v>311806</v>
          </cell>
          <cell r="C63" t="str">
            <v>Busy Bees Preschool &amp; Day Nursery (Bourne)</v>
          </cell>
          <cell r="D63" t="str">
            <v>01778 423720/ 07544 243791</v>
          </cell>
          <cell r="E63" t="str">
            <v>preschoolbusybees@googlemail.com</v>
          </cell>
          <cell r="F63" t="str">
            <v>Sessional</v>
          </cell>
          <cell r="G63" t="str">
            <v>Private</v>
          </cell>
          <cell r="H63" t="str">
            <v>Yes</v>
          </cell>
          <cell r="I63" t="str">
            <v>Yes</v>
          </cell>
          <cell r="J63" t="str">
            <v>Yes</v>
          </cell>
        </row>
        <row r="64">
          <cell r="A64">
            <v>583013</v>
          </cell>
          <cell r="B64">
            <v>311880</v>
          </cell>
          <cell r="C64" t="str">
            <v>Busy Hands Preschool</v>
          </cell>
          <cell r="D64" t="str">
            <v>07895 950756</v>
          </cell>
          <cell r="E64" t="str">
            <v>busyhandswelton@gmail.com; joc21@btinternet.com</v>
          </cell>
          <cell r="F64" t="str">
            <v>Sessional</v>
          </cell>
          <cell r="G64" t="str">
            <v>Private</v>
          </cell>
          <cell r="H64" t="str">
            <v>No</v>
          </cell>
          <cell r="I64" t="str">
            <v>No</v>
          </cell>
          <cell r="J64" t="str">
            <v>No</v>
          </cell>
        </row>
        <row r="65">
          <cell r="A65">
            <v>501320</v>
          </cell>
          <cell r="B65">
            <v>311265</v>
          </cell>
          <cell r="C65" t="str">
            <v>Busy Tots Childminding</v>
          </cell>
          <cell r="D65" t="str">
            <v>07762787141/ 01572 767923</v>
          </cell>
          <cell r="E65" t="str">
            <v>busytottschildminding@gmail.com</v>
          </cell>
          <cell r="F65" t="str">
            <v>Childminder</v>
          </cell>
          <cell r="G65" t="str">
            <v>Childminder</v>
          </cell>
          <cell r="H65" t="str">
            <v>No</v>
          </cell>
          <cell r="I65" t="str">
            <v>No</v>
          </cell>
          <cell r="J65" t="str">
            <v>No</v>
          </cell>
        </row>
        <row r="66">
          <cell r="A66">
            <v>684103</v>
          </cell>
          <cell r="B66">
            <v>326381</v>
          </cell>
          <cell r="C66" t="str">
            <v>Butterflies Childminding</v>
          </cell>
          <cell r="D66" t="str">
            <v>07584046974</v>
          </cell>
          <cell r="E66" t="str">
            <v>Butterflieschildmindingbysarah@gmail.com</v>
          </cell>
          <cell r="F66" t="str">
            <v>Childminder</v>
          </cell>
          <cell r="G66" t="str">
            <v>Childminder</v>
          </cell>
          <cell r="H66" t="str">
            <v>Yes</v>
          </cell>
          <cell r="I66" t="str">
            <v>Yes</v>
          </cell>
          <cell r="J66" t="str">
            <v>Yes</v>
          </cell>
        </row>
        <row r="67">
          <cell r="A67">
            <v>546425</v>
          </cell>
          <cell r="B67">
            <v>313356</v>
          </cell>
          <cell r="C67" t="str">
            <v>Butterwick Pre School Play Group</v>
          </cell>
          <cell r="D67" t="str">
            <v>01205 761640/ 07766 08020</v>
          </cell>
          <cell r="E67" t="str">
            <v>info@butterwick-preschool.co.uk</v>
          </cell>
          <cell r="F67" t="str">
            <v>FDC</v>
          </cell>
          <cell r="G67" t="str">
            <v>Private</v>
          </cell>
          <cell r="H67" t="str">
            <v>No</v>
          </cell>
          <cell r="I67" t="str">
            <v>No</v>
          </cell>
          <cell r="J67" t="str">
            <v>No</v>
          </cell>
        </row>
        <row r="68">
          <cell r="A68">
            <v>546558</v>
          </cell>
          <cell r="B68">
            <v>306927</v>
          </cell>
          <cell r="C68" t="str">
            <v>Buttons Day Nursery</v>
          </cell>
          <cell r="D68" t="str">
            <v>01790 755647</v>
          </cell>
          <cell r="E68" t="str">
            <v>buttons.nursery@btconnect.com</v>
          </cell>
          <cell r="F68" t="str">
            <v>FDC</v>
          </cell>
          <cell r="G68" t="str">
            <v>Private</v>
          </cell>
          <cell r="H68" t="str">
            <v>No</v>
          </cell>
          <cell r="I68" t="str">
            <v>Yes</v>
          </cell>
          <cell r="J68" t="str">
            <v>Yes</v>
          </cell>
        </row>
        <row r="69">
          <cell r="A69">
            <v>684118</v>
          </cell>
          <cell r="B69">
            <v>327522</v>
          </cell>
          <cell r="C69" t="str">
            <v>Buttons Kindergarten</v>
          </cell>
          <cell r="D69" t="str">
            <v>01790 755202</v>
          </cell>
          <cell r="E69" t="str">
            <v>buttons.kindergarten@btconnect.com</v>
          </cell>
          <cell r="F69" t="str">
            <v>FDC</v>
          </cell>
          <cell r="G69" t="str">
            <v>Private</v>
          </cell>
          <cell r="I69" t="str">
            <v>No</v>
          </cell>
        </row>
        <row r="70">
          <cell r="A70">
            <v>684115</v>
          </cell>
          <cell r="B70">
            <v>327243</v>
          </cell>
          <cell r="C70" t="str">
            <v>Carla Leighton-Scott</v>
          </cell>
          <cell r="D70" t="str">
            <v>01522568508</v>
          </cell>
          <cell r="E70" t="str">
            <v>carla3107@aol.com</v>
          </cell>
          <cell r="F70" t="str">
            <v>Childminder</v>
          </cell>
          <cell r="G70" t="str">
            <v>Childminder</v>
          </cell>
          <cell r="I70" t="str">
            <v>Yes</v>
          </cell>
        </row>
        <row r="71">
          <cell r="A71">
            <v>546496</v>
          </cell>
          <cell r="B71">
            <v>304094</v>
          </cell>
          <cell r="C71" t="str">
            <v>Carlton Day Nursery (Under 5's)</v>
          </cell>
          <cell r="D71" t="str">
            <v>01522 787070/ 07891 97969</v>
          </cell>
          <cell r="E71" t="str">
            <v>carltondaynursery@forunderfives.co.uk; amandagilbert@forunderfives.co.uk</v>
          </cell>
          <cell r="F71" t="str">
            <v>FDC</v>
          </cell>
          <cell r="G71" t="str">
            <v>Private</v>
          </cell>
          <cell r="H71" t="str">
            <v>No</v>
          </cell>
          <cell r="I71" t="str">
            <v>No</v>
          </cell>
          <cell r="J71" t="str">
            <v>No</v>
          </cell>
        </row>
        <row r="72">
          <cell r="A72">
            <v>684071</v>
          </cell>
          <cell r="B72">
            <v>323550</v>
          </cell>
          <cell r="C72" t="str">
            <v>Carlton Kids Childminding</v>
          </cell>
          <cell r="D72" t="str">
            <v>07909091754</v>
          </cell>
          <cell r="E72" t="str">
            <v>Carltonkids@hotmail.co.uk</v>
          </cell>
          <cell r="F72" t="str">
            <v>Childminder</v>
          </cell>
          <cell r="G72" t="str">
            <v>Childminder</v>
          </cell>
          <cell r="H72" t="str">
            <v>No</v>
          </cell>
          <cell r="I72" t="str">
            <v>Yes</v>
          </cell>
          <cell r="J72" t="str">
            <v>No</v>
          </cell>
        </row>
        <row r="73">
          <cell r="A73">
            <v>511076</v>
          </cell>
          <cell r="B73">
            <v>306200</v>
          </cell>
          <cell r="C73" t="str">
            <v>Carol Mason</v>
          </cell>
          <cell r="D73" t="str">
            <v>01526 345200</v>
          </cell>
          <cell r="E73" t="str">
            <v>carolmason06@hotmail.co.uk</v>
          </cell>
          <cell r="F73" t="str">
            <v>Childminder</v>
          </cell>
          <cell r="G73" t="str">
            <v>Childminder</v>
          </cell>
          <cell r="H73" t="str">
            <v>No</v>
          </cell>
          <cell r="I73" t="str">
            <v>No</v>
          </cell>
          <cell r="J73" t="str">
            <v>No</v>
          </cell>
        </row>
        <row r="74">
          <cell r="A74" t="str">
            <v>N/A</v>
          </cell>
          <cell r="B74" t="str">
            <v>Non EYE</v>
          </cell>
          <cell r="C74" t="str">
            <v>Carol Starbuck</v>
          </cell>
          <cell r="D74" t="str">
            <v>07712 890431</v>
          </cell>
          <cell r="E74" t="str">
            <v>cas123@fsmail.net</v>
          </cell>
          <cell r="F74" t="str">
            <v>Childminder</v>
          </cell>
          <cell r="G74" t="str">
            <v>Childminder</v>
          </cell>
          <cell r="H74" t="str">
            <v>No</v>
          </cell>
          <cell r="I74" t="str">
            <v>No</v>
          </cell>
          <cell r="J74" t="str">
            <v>No</v>
          </cell>
        </row>
        <row r="75">
          <cell r="A75">
            <v>533148</v>
          </cell>
          <cell r="B75">
            <v>303525</v>
          </cell>
          <cell r="C75" t="str">
            <v>Carole Pearson</v>
          </cell>
          <cell r="D75" t="str">
            <v>01476 560782</v>
          </cell>
          <cell r="E75" t="str">
            <v>pearson1hp@btinternet.com</v>
          </cell>
          <cell r="F75" t="str">
            <v>Childminder</v>
          </cell>
          <cell r="G75" t="str">
            <v>Childminder</v>
          </cell>
          <cell r="H75" t="str">
            <v>No</v>
          </cell>
          <cell r="I75" t="str">
            <v>No</v>
          </cell>
          <cell r="J75" t="str">
            <v>No</v>
          </cell>
        </row>
        <row r="76">
          <cell r="A76">
            <v>683986</v>
          </cell>
          <cell r="B76">
            <v>317232</v>
          </cell>
          <cell r="C76" t="str">
            <v>Caroles Child Care</v>
          </cell>
          <cell r="D76" t="str">
            <v>01406 540630</v>
          </cell>
          <cell r="E76" t="str">
            <v xml:space="preserve">carole-ord@hotmail.co.uk </v>
          </cell>
          <cell r="F76" t="str">
            <v>Childminder</v>
          </cell>
          <cell r="G76" t="str">
            <v>Childminder</v>
          </cell>
          <cell r="H76" t="str">
            <v>No</v>
          </cell>
          <cell r="I76" t="str">
            <v>No</v>
          </cell>
          <cell r="J76" t="str">
            <v>No</v>
          </cell>
        </row>
        <row r="77">
          <cell r="A77">
            <v>500085</v>
          </cell>
          <cell r="B77">
            <v>304751</v>
          </cell>
          <cell r="C77" t="str">
            <v>Caroline's Childcare</v>
          </cell>
          <cell r="D77" t="str">
            <v>01754 228371</v>
          </cell>
          <cell r="E77" t="str">
            <v>carolineschildcare252@gmail.com</v>
          </cell>
          <cell r="F77" t="str">
            <v>Childminder</v>
          </cell>
          <cell r="G77" t="str">
            <v>Childminder</v>
          </cell>
          <cell r="H77" t="str">
            <v>No</v>
          </cell>
          <cell r="I77" t="str">
            <v>No</v>
          </cell>
          <cell r="J77" t="str">
            <v>No</v>
          </cell>
        </row>
        <row r="78">
          <cell r="A78">
            <v>684008</v>
          </cell>
          <cell r="B78">
            <v>318266</v>
          </cell>
          <cell r="C78" t="str">
            <v>Carolyn</v>
          </cell>
          <cell r="D78" t="str">
            <v>07538 548101</v>
          </cell>
          <cell r="E78" t="str">
            <v xml:space="preserve">carolynmclachlan@hotmail.co.uk </v>
          </cell>
          <cell r="F78" t="str">
            <v>Childminder</v>
          </cell>
          <cell r="G78" t="str">
            <v>Childminder</v>
          </cell>
          <cell r="H78" t="str">
            <v>No</v>
          </cell>
          <cell r="I78" t="str">
            <v>No</v>
          </cell>
          <cell r="J78" t="str">
            <v>No</v>
          </cell>
        </row>
        <row r="79">
          <cell r="A79">
            <v>684107</v>
          </cell>
          <cell r="B79">
            <v>326944</v>
          </cell>
          <cell r="C79" t="str">
            <v>Carousel Nursery</v>
          </cell>
          <cell r="D79" t="str">
            <v>01778 348 303</v>
          </cell>
          <cell r="E79" t="str">
            <v>info@carousel-nursery.com</v>
          </cell>
          <cell r="F79" t="str">
            <v>FDC</v>
          </cell>
          <cell r="G79" t="str">
            <v>Private</v>
          </cell>
          <cell r="I79" t="str">
            <v>No</v>
          </cell>
        </row>
        <row r="80">
          <cell r="A80">
            <v>683790</v>
          </cell>
          <cell r="B80">
            <v>310209</v>
          </cell>
          <cell r="C80" t="str">
            <v>Cathedral Childcare</v>
          </cell>
          <cell r="D80" t="str">
            <v>01522 852706</v>
          </cell>
          <cell r="E80" t="str">
            <v>sam.stapleton83@virginmedia.com</v>
          </cell>
          <cell r="F80" t="str">
            <v>Childminder</v>
          </cell>
          <cell r="G80" t="str">
            <v>Childminder</v>
          </cell>
          <cell r="H80" t="str">
            <v>No</v>
          </cell>
          <cell r="I80" t="str">
            <v>No</v>
          </cell>
          <cell r="J80" t="str">
            <v>No</v>
          </cell>
        </row>
        <row r="81">
          <cell r="A81">
            <v>546412</v>
          </cell>
          <cell r="B81">
            <v>301685</v>
          </cell>
          <cell r="C81" t="str">
            <v>Caythorpe Preschool</v>
          </cell>
          <cell r="D81" t="str">
            <v>07952 990710/ 01400 272036</v>
          </cell>
          <cell r="E81" t="str">
            <v>caythorpepreschool@googlemail.com</v>
          </cell>
          <cell r="F81" t="str">
            <v>Sessional</v>
          </cell>
          <cell r="G81" t="str">
            <v>Voluntary</v>
          </cell>
          <cell r="H81" t="str">
            <v>No</v>
          </cell>
          <cell r="I81" t="str">
            <v>No</v>
          </cell>
          <cell r="J81" t="str">
            <v>No</v>
          </cell>
        </row>
        <row r="82">
          <cell r="A82">
            <v>684062</v>
          </cell>
          <cell r="B82">
            <v>322597</v>
          </cell>
          <cell r="C82" t="str">
            <v>Charlene Dixon Childminder</v>
          </cell>
          <cell r="D82" t="str">
            <v>01522 778233</v>
          </cell>
          <cell r="E82" t="str">
            <v>charldix@btconnect.com</v>
          </cell>
          <cell r="F82" t="str">
            <v>Childminder</v>
          </cell>
          <cell r="G82" t="str">
            <v>Childminder</v>
          </cell>
          <cell r="H82" t="str">
            <v>No</v>
          </cell>
          <cell r="I82" t="str">
            <v>Yes</v>
          </cell>
          <cell r="J82" t="str">
            <v>No</v>
          </cell>
        </row>
        <row r="83">
          <cell r="A83">
            <v>515706</v>
          </cell>
          <cell r="B83">
            <v>307114</v>
          </cell>
          <cell r="C83" t="str">
            <v>Cheeky Monkeys Day Nursery</v>
          </cell>
          <cell r="D83" t="str">
            <v>01652 678631 / 07970942405</v>
          </cell>
          <cell r="E83" t="str">
            <v>info@cheekymonkeys-daynursery.co.uk</v>
          </cell>
          <cell r="F83" t="str">
            <v>FDC</v>
          </cell>
          <cell r="G83" t="str">
            <v>Private</v>
          </cell>
          <cell r="H83" t="str">
            <v>No</v>
          </cell>
          <cell r="I83" t="str">
            <v>No</v>
          </cell>
          <cell r="J83" t="str">
            <v>No</v>
          </cell>
        </row>
        <row r="84">
          <cell r="A84">
            <v>683817</v>
          </cell>
          <cell r="B84">
            <v>306435</v>
          </cell>
          <cell r="C84" t="str">
            <v>Cherry B Day Nursery</v>
          </cell>
          <cell r="D84" t="str">
            <v>01522 807081</v>
          </cell>
          <cell r="E84" t="str">
            <v>cherrybdaynursery@hotmail.com; wendyclive2@yahoo.co.uk</v>
          </cell>
          <cell r="F84" t="str">
            <v>FDC</v>
          </cell>
          <cell r="G84" t="str">
            <v>Private</v>
          </cell>
          <cell r="H84" t="str">
            <v>No</v>
          </cell>
          <cell r="I84" t="str">
            <v>No</v>
          </cell>
          <cell r="J84" t="str">
            <v>No</v>
          </cell>
        </row>
        <row r="85">
          <cell r="A85">
            <v>683819</v>
          </cell>
          <cell r="B85">
            <v>312900</v>
          </cell>
          <cell r="C85" t="str">
            <v>Cherry Cherubs Childcare</v>
          </cell>
          <cell r="D85" t="str">
            <v>01522 595141 / 07855 671978</v>
          </cell>
          <cell r="E85" t="str">
            <v>taylors194@yahoo.co.uk</v>
          </cell>
          <cell r="F85" t="str">
            <v>FDC</v>
          </cell>
          <cell r="G85" t="str">
            <v>Private</v>
          </cell>
          <cell r="H85" t="str">
            <v>Yes</v>
          </cell>
          <cell r="I85" t="str">
            <v>Yes</v>
          </cell>
          <cell r="J85" t="str">
            <v>Yes</v>
          </cell>
        </row>
        <row r="86">
          <cell r="A86">
            <v>683783</v>
          </cell>
          <cell r="B86">
            <v>312900</v>
          </cell>
          <cell r="C86" t="str">
            <v xml:space="preserve">Cherry Cherubs Childcare </v>
          </cell>
          <cell r="D86" t="str">
            <v>01522 595141</v>
          </cell>
          <cell r="E86" t="str">
            <v>taylors194@yahoo.co.uk</v>
          </cell>
          <cell r="F86" t="str">
            <v>Childminder</v>
          </cell>
          <cell r="G86" t="str">
            <v>Childminder</v>
          </cell>
          <cell r="H86" t="str">
            <v>No</v>
          </cell>
          <cell r="I86" t="str">
            <v>No</v>
          </cell>
          <cell r="J86" t="str">
            <v>No</v>
          </cell>
        </row>
        <row r="87">
          <cell r="A87">
            <v>585063</v>
          </cell>
          <cell r="B87">
            <v>300269</v>
          </cell>
          <cell r="C87" t="str">
            <v>Cherry Tots Pre-school Play Group</v>
          </cell>
          <cell r="D87" t="str">
            <v>07709 291009</v>
          </cell>
          <cell r="E87" t="str">
            <v>cherrytotsps@gmail.com</v>
          </cell>
          <cell r="F87" t="str">
            <v>Sessional</v>
          </cell>
          <cell r="G87" t="str">
            <v>Voluntary</v>
          </cell>
          <cell r="H87" t="str">
            <v>No</v>
          </cell>
          <cell r="I87" t="str">
            <v>No</v>
          </cell>
          <cell r="J87" t="str">
            <v>No</v>
          </cell>
        </row>
        <row r="88">
          <cell r="A88">
            <v>683903</v>
          </cell>
          <cell r="B88">
            <v>315593</v>
          </cell>
          <cell r="C88" t="str">
            <v>Cherry Trees Day Nursery</v>
          </cell>
          <cell r="D88" t="str">
            <v>01522 530456</v>
          </cell>
          <cell r="E88" t="str">
            <v>cherrytreenursery@hotmail.co.uk</v>
          </cell>
          <cell r="F88" t="str">
            <v>FDC</v>
          </cell>
          <cell r="G88" t="str">
            <v>Private</v>
          </cell>
          <cell r="H88" t="str">
            <v>No</v>
          </cell>
          <cell r="I88" t="str">
            <v>No</v>
          </cell>
          <cell r="J88" t="str">
            <v>No</v>
          </cell>
        </row>
        <row r="89">
          <cell r="A89">
            <v>684123</v>
          </cell>
          <cell r="B89">
            <v>327714</v>
          </cell>
          <cell r="C89" t="str">
            <v>Cherubs Childminding</v>
          </cell>
          <cell r="D89" t="str">
            <v>01945 440778</v>
          </cell>
          <cell r="E89" t="str">
            <v>cherubschildminding@outlook.com</v>
          </cell>
          <cell r="F89" t="str">
            <v>Childminder</v>
          </cell>
          <cell r="G89" t="str">
            <v>Childminder</v>
          </cell>
          <cell r="I89" t="str">
            <v>Yes</v>
          </cell>
        </row>
        <row r="90">
          <cell r="A90">
            <v>683981</v>
          </cell>
          <cell r="B90">
            <v>320726</v>
          </cell>
          <cell r="C90" t="str">
            <v>Children 1st @ The Marina</v>
          </cell>
          <cell r="D90" t="str">
            <v>01522 511333</v>
          </cell>
          <cell r="E90" t="str">
            <v>themarina.children1st@breedonhouse.co.uk</v>
          </cell>
          <cell r="F90" t="str">
            <v>FDC</v>
          </cell>
          <cell r="G90" t="str">
            <v>Private</v>
          </cell>
          <cell r="H90" t="str">
            <v>No</v>
          </cell>
          <cell r="I90" t="str">
            <v>No</v>
          </cell>
          <cell r="J90" t="str">
            <v>No</v>
          </cell>
        </row>
        <row r="91">
          <cell r="A91">
            <v>683982</v>
          </cell>
          <cell r="B91">
            <v>320728</v>
          </cell>
          <cell r="C91" t="str">
            <v>Children 1st @ The Monks Road</v>
          </cell>
          <cell r="D91" t="str">
            <v>01522 533280</v>
          </cell>
          <cell r="E91" t="str">
            <v>monksroad.children1st@breedonhouse.co.uk</v>
          </cell>
          <cell r="F91" t="str">
            <v>FDC</v>
          </cell>
          <cell r="G91" t="str">
            <v>Private</v>
          </cell>
          <cell r="H91" t="str">
            <v>No</v>
          </cell>
          <cell r="I91" t="str">
            <v>No</v>
          </cell>
          <cell r="J91" t="str">
            <v>No</v>
          </cell>
        </row>
        <row r="92">
          <cell r="A92">
            <v>683983</v>
          </cell>
          <cell r="B92">
            <v>320727</v>
          </cell>
          <cell r="C92" t="str">
            <v>Children 1st @ Wragby Road</v>
          </cell>
          <cell r="D92" t="str">
            <v>01522 870111</v>
          </cell>
          <cell r="E92" t="str">
            <v>wragbyroad.children1st@breedonhouse.co.uk</v>
          </cell>
          <cell r="F92" t="str">
            <v>FDC</v>
          </cell>
          <cell r="G92" t="str">
            <v>Private</v>
          </cell>
          <cell r="H92" t="str">
            <v>No</v>
          </cell>
          <cell r="I92" t="str">
            <v>No</v>
          </cell>
          <cell r="J92" t="str">
            <v>No</v>
          </cell>
        </row>
        <row r="93">
          <cell r="A93">
            <v>546511</v>
          </cell>
          <cell r="B93">
            <v>304300</v>
          </cell>
          <cell r="C93" t="str">
            <v>Children First</v>
          </cell>
          <cell r="D93" t="str">
            <v>01476 573188</v>
          </cell>
          <cell r="E93" t="str">
            <v>grantham.children1st@breedonhouse.co.uk;  sarah.children1st@breedonhouse.co.uk</v>
          </cell>
          <cell r="F93" t="str">
            <v>FDC</v>
          </cell>
          <cell r="G93" t="str">
            <v>Private</v>
          </cell>
          <cell r="H93" t="str">
            <v>Yes</v>
          </cell>
          <cell r="I93" t="str">
            <v>Yes</v>
          </cell>
          <cell r="J93" t="str">
            <v>Yes</v>
          </cell>
        </row>
        <row r="94">
          <cell r="A94">
            <v>683792</v>
          </cell>
          <cell r="B94">
            <v>312003</v>
          </cell>
          <cell r="C94" t="str">
            <v>Children First Childminding Service</v>
          </cell>
          <cell r="D94" t="str">
            <v>01526 830867/ 07854848187</v>
          </cell>
          <cell r="E94" t="str">
            <v>Debs_bowring@hotmail.co.uk</v>
          </cell>
          <cell r="F94" t="str">
            <v>Childminder</v>
          </cell>
          <cell r="G94" t="str">
            <v>Childminder</v>
          </cell>
          <cell r="H94" t="str">
            <v>No</v>
          </cell>
          <cell r="I94" t="str">
            <v>No</v>
          </cell>
          <cell r="J94" t="str">
            <v>No</v>
          </cell>
        </row>
        <row r="95">
          <cell r="A95">
            <v>683875</v>
          </cell>
          <cell r="B95" t="str">
            <v>S36900</v>
          </cell>
          <cell r="C95" t="str">
            <v>Church Lane Nursery (0-2 YO's)</v>
          </cell>
          <cell r="D95" t="str">
            <v>01529 302696</v>
          </cell>
          <cell r="E95" t="str">
            <v>helen.fulcher@sleafordchurchlane.lincs.sch.uk; Gemma.Blanchard@sleafordchurchlane.lincs.sch.uk</v>
          </cell>
          <cell r="F95" t="str">
            <v>FDC</v>
          </cell>
          <cell r="G95" t="str">
            <v>Sch Gov</v>
          </cell>
          <cell r="H95" t="str">
            <v>No</v>
          </cell>
          <cell r="I95" t="str">
            <v>No</v>
          </cell>
          <cell r="J95" t="str">
            <v>No</v>
          </cell>
        </row>
        <row r="96">
          <cell r="A96">
            <v>515356</v>
          </cell>
          <cell r="B96">
            <v>300275</v>
          </cell>
          <cell r="C96" t="str">
            <v>Cinder Ash Preschool</v>
          </cell>
          <cell r="D96" t="str">
            <v>07773 303423</v>
          </cell>
          <cell r="E96" t="str">
            <v>cinderashpre-school@hotmail.co.uk</v>
          </cell>
          <cell r="F96" t="str">
            <v>Sessional</v>
          </cell>
          <cell r="G96" t="str">
            <v>Voluntary</v>
          </cell>
          <cell r="H96" t="str">
            <v>No</v>
          </cell>
          <cell r="I96" t="str">
            <v>No</v>
          </cell>
          <cell r="J96" t="str">
            <v>No</v>
          </cell>
        </row>
        <row r="97">
          <cell r="A97">
            <v>684004</v>
          </cell>
          <cell r="B97">
            <v>310465</v>
          </cell>
          <cell r="C97" t="str">
            <v>Claire Carter</v>
          </cell>
          <cell r="D97" t="str">
            <v>01778 394230</v>
          </cell>
          <cell r="E97" t="str">
            <v>Claire.carter25@googlemail.com</v>
          </cell>
          <cell r="F97" t="str">
            <v>Childminder</v>
          </cell>
          <cell r="G97" t="str">
            <v>Childminder</v>
          </cell>
          <cell r="H97" t="str">
            <v>No</v>
          </cell>
          <cell r="I97" t="str">
            <v>No</v>
          </cell>
          <cell r="J97" t="str">
            <v>No</v>
          </cell>
        </row>
        <row r="98">
          <cell r="A98">
            <v>684097</v>
          </cell>
          <cell r="B98">
            <v>326087</v>
          </cell>
          <cell r="C98" t="str">
            <v>Claire Leonard</v>
          </cell>
          <cell r="D98" t="str">
            <v>01672 565 223</v>
          </cell>
          <cell r="E98" t="str">
            <v>claireleonard76@gmail.com</v>
          </cell>
          <cell r="F98" t="str">
            <v>Childminder</v>
          </cell>
          <cell r="G98" t="str">
            <v>Childminder</v>
          </cell>
          <cell r="H98" t="str">
            <v>N/A</v>
          </cell>
          <cell r="I98" t="str">
            <v>Yes</v>
          </cell>
          <cell r="J98" t="str">
            <v>N/A</v>
          </cell>
        </row>
        <row r="99">
          <cell r="A99">
            <v>683851</v>
          </cell>
          <cell r="B99">
            <v>313576</v>
          </cell>
          <cell r="C99" t="str">
            <v>Claire's Cheeky Cherubs</v>
          </cell>
          <cell r="D99" t="str">
            <v>01406 359129</v>
          </cell>
          <cell r="E99" t="str">
            <v>cccherubs@btinternet.com</v>
          </cell>
          <cell r="F99" t="str">
            <v>Childminder</v>
          </cell>
          <cell r="G99" t="str">
            <v>Childminder</v>
          </cell>
          <cell r="H99" t="str">
            <v>No</v>
          </cell>
          <cell r="I99" t="str">
            <v>No</v>
          </cell>
          <cell r="J99" t="str">
            <v>No</v>
          </cell>
        </row>
        <row r="100">
          <cell r="A100">
            <v>683809</v>
          </cell>
          <cell r="B100">
            <v>310997</v>
          </cell>
          <cell r="C100" t="str">
            <v>Claire's Child Minding</v>
          </cell>
          <cell r="D100" t="str">
            <v>07949 643151</v>
          </cell>
          <cell r="E100" t="str">
            <v>claires.childminding42@gmail.com</v>
          </cell>
          <cell r="F100" t="str">
            <v>Childminder</v>
          </cell>
          <cell r="G100" t="str">
            <v>Childminder</v>
          </cell>
          <cell r="H100" t="str">
            <v>No</v>
          </cell>
          <cell r="I100" t="str">
            <v>No</v>
          </cell>
          <cell r="J100" t="str">
            <v>No</v>
          </cell>
        </row>
        <row r="101">
          <cell r="A101">
            <v>684047</v>
          </cell>
          <cell r="B101">
            <v>321782</v>
          </cell>
          <cell r="C101" t="str">
            <v>Claires Childminding</v>
          </cell>
          <cell r="D101" t="str">
            <v xml:space="preserve">01778 349022 </v>
          </cell>
          <cell r="E101" t="str">
            <v xml:space="preserve">clairetrickey35@gmail.com </v>
          </cell>
          <cell r="F101" t="str">
            <v>Childminder</v>
          </cell>
          <cell r="G101" t="str">
            <v>Childminder</v>
          </cell>
          <cell r="H101" t="str">
            <v>No</v>
          </cell>
          <cell r="I101" t="str">
            <v>Yes</v>
          </cell>
          <cell r="J101" t="str">
            <v>No</v>
          </cell>
        </row>
        <row r="102">
          <cell r="A102">
            <v>684067</v>
          </cell>
          <cell r="B102">
            <v>323292</v>
          </cell>
          <cell r="C102" t="str">
            <v>Clare Spencer</v>
          </cell>
          <cell r="D102" t="str">
            <v>01427667482</v>
          </cell>
          <cell r="E102" t="str">
            <v>spenn74@googlemail.com</v>
          </cell>
          <cell r="F102" t="str">
            <v>Childminder</v>
          </cell>
          <cell r="G102" t="str">
            <v>Childminder</v>
          </cell>
          <cell r="H102" t="str">
            <v>No</v>
          </cell>
          <cell r="I102" t="str">
            <v>Yes</v>
          </cell>
          <cell r="J102" t="str">
            <v>No</v>
          </cell>
        </row>
        <row r="103">
          <cell r="A103">
            <v>683920</v>
          </cell>
          <cell r="B103">
            <v>316175</v>
          </cell>
          <cell r="C103" t="str">
            <v>Clarence House Nursery (Grantham)</v>
          </cell>
          <cell r="D103" t="str">
            <v>01476 978720</v>
          </cell>
          <cell r="E103" t="str">
            <v>info.grantham@clarencehousenurseries.co.uk</v>
          </cell>
          <cell r="F103" t="str">
            <v>FDC</v>
          </cell>
          <cell r="G103" t="str">
            <v>Private</v>
          </cell>
          <cell r="H103" t="str">
            <v>No</v>
          </cell>
          <cell r="I103" t="str">
            <v>No</v>
          </cell>
          <cell r="J103" t="str">
            <v>Yes</v>
          </cell>
        </row>
        <row r="104">
          <cell r="A104">
            <v>518889</v>
          </cell>
          <cell r="B104">
            <v>300304</v>
          </cell>
          <cell r="C104" t="str">
            <v>Colsterworth Methodist Pre-School</v>
          </cell>
          <cell r="D104" t="str">
            <v>01476 860046</v>
          </cell>
          <cell r="E104" t="str">
            <v>colsterworthmethodistpreschool@live.co.uk</v>
          </cell>
          <cell r="F104" t="str">
            <v>FDC</v>
          </cell>
          <cell r="G104" t="str">
            <v>Voluntary</v>
          </cell>
          <cell r="H104" t="str">
            <v>No</v>
          </cell>
          <cell r="I104" t="str">
            <v>No</v>
          </cell>
          <cell r="J104" t="str">
            <v>No</v>
          </cell>
        </row>
        <row r="105">
          <cell r="A105">
            <v>511148</v>
          </cell>
          <cell r="B105">
            <v>300322</v>
          </cell>
          <cell r="C105" t="str">
            <v>Copt Hill Nursery &amp; Prep School</v>
          </cell>
          <cell r="D105" t="str">
            <v>01780 757506</v>
          </cell>
          <cell r="E105" t="str">
            <v>Early.Years@copthill.com</v>
          </cell>
          <cell r="F105" t="str">
            <v>IDP</v>
          </cell>
          <cell r="G105" t="str">
            <v>Independent</v>
          </cell>
          <cell r="H105" t="str">
            <v>Yes</v>
          </cell>
          <cell r="I105" t="str">
            <v>Yes</v>
          </cell>
          <cell r="J105" t="str">
            <v>Yes</v>
          </cell>
        </row>
        <row r="106">
          <cell r="A106">
            <v>517828</v>
          </cell>
          <cell r="B106">
            <v>300323</v>
          </cell>
          <cell r="C106" t="str">
            <v>Corby Glen Playgroup</v>
          </cell>
          <cell r="D106" t="str">
            <v>07951 918138</v>
          </cell>
          <cell r="E106" t="str">
            <v>corbyglenplaygroup@googlemail.com</v>
          </cell>
          <cell r="F106" t="str">
            <v>FDC</v>
          </cell>
          <cell r="G106" t="str">
            <v>Voluntary</v>
          </cell>
          <cell r="H106" t="str">
            <v>No</v>
          </cell>
          <cell r="I106" t="str">
            <v>No</v>
          </cell>
          <cell r="J106" t="str">
            <v>No</v>
          </cell>
        </row>
        <row r="107">
          <cell r="A107">
            <v>683874</v>
          </cell>
          <cell r="B107">
            <v>310019</v>
          </cell>
          <cell r="C107" t="str">
            <v>Cottontails Childcare</v>
          </cell>
          <cell r="D107" t="str">
            <v>07528 374537/ 01522 720383</v>
          </cell>
          <cell r="E107" t="str">
            <v>cottontailschildcare@gmail.com</v>
          </cell>
          <cell r="F107" t="str">
            <v>Childminder</v>
          </cell>
          <cell r="G107" t="str">
            <v>Childminder</v>
          </cell>
          <cell r="H107" t="str">
            <v>No</v>
          </cell>
          <cell r="I107" t="str">
            <v>No</v>
          </cell>
          <cell r="J107" t="str">
            <v>No</v>
          </cell>
        </row>
        <row r="108">
          <cell r="A108">
            <v>517206</v>
          </cell>
          <cell r="B108">
            <v>300490</v>
          </cell>
          <cell r="C108" t="str">
            <v>County Hospital Day Nursery (under 5's)</v>
          </cell>
          <cell r="D108" t="str">
            <v xml:space="preserve">01522 573081/ 07935 384592
</v>
          </cell>
          <cell r="E108" t="str">
            <v>countyhospital@forunderfives.co.uk; amandagilbert@forunderfives.co.uk</v>
          </cell>
          <cell r="F108" t="str">
            <v>FDC</v>
          </cell>
          <cell r="G108" t="str">
            <v>Private</v>
          </cell>
          <cell r="H108" t="str">
            <v>No</v>
          </cell>
          <cell r="I108" t="str">
            <v>No</v>
          </cell>
          <cell r="J108" t="str">
            <v>No</v>
          </cell>
        </row>
        <row r="109">
          <cell r="A109">
            <v>546439</v>
          </cell>
          <cell r="B109">
            <v>302604</v>
          </cell>
          <cell r="C109" t="str">
            <v>Cranwell Romper Room</v>
          </cell>
          <cell r="D109" t="str">
            <v>07950 685716</v>
          </cell>
          <cell r="E109" t="str">
            <v>cranwellromperroom@googlemail.com</v>
          </cell>
          <cell r="F109" t="str">
            <v>Sessional</v>
          </cell>
          <cell r="G109" t="str">
            <v>Voluntary</v>
          </cell>
          <cell r="H109" t="str">
            <v>No</v>
          </cell>
          <cell r="I109" t="str">
            <v>No</v>
          </cell>
          <cell r="J109" t="str">
            <v>No</v>
          </cell>
        </row>
        <row r="110">
          <cell r="A110">
            <v>514554</v>
          </cell>
          <cell r="B110">
            <v>300357</v>
          </cell>
          <cell r="C110" t="str">
            <v>Crowland Community Childcare</v>
          </cell>
          <cell r="D110" t="str">
            <v>01733 210510</v>
          </cell>
          <cell r="E110" t="str">
            <v xml:space="preserve">crowlandcommunitychildcare@hotmail.co.uk </v>
          </cell>
          <cell r="F110" t="str">
            <v>FDC</v>
          </cell>
          <cell r="G110" t="str">
            <v>Voluntary</v>
          </cell>
          <cell r="H110" t="str">
            <v>No</v>
          </cell>
          <cell r="I110" t="str">
            <v>No</v>
          </cell>
          <cell r="J110" t="str">
            <v>No</v>
          </cell>
        </row>
        <row r="111">
          <cell r="A111">
            <v>546445</v>
          </cell>
          <cell r="B111">
            <v>303040</v>
          </cell>
          <cell r="C111" t="str">
            <v>Daisy Chain Nursery</v>
          </cell>
          <cell r="D111" t="str">
            <v>07799 091281</v>
          </cell>
          <cell r="E111" t="str">
            <v>daisychainbillinghay@googlemail.com; farrowcar@aol.com</v>
          </cell>
          <cell r="F111" t="str">
            <v>FDC</v>
          </cell>
          <cell r="G111" t="str">
            <v>Private</v>
          </cell>
          <cell r="H111" t="str">
            <v>No</v>
          </cell>
          <cell r="I111" t="str">
            <v>No</v>
          </cell>
          <cell r="J111" t="str">
            <v>No</v>
          </cell>
        </row>
        <row r="112">
          <cell r="A112">
            <v>684109</v>
          </cell>
          <cell r="B112">
            <v>326993</v>
          </cell>
          <cell r="C112" t="str">
            <v>Dancing Daffodils Childminding Service</v>
          </cell>
          <cell r="D112" t="str">
            <v>07754210179</v>
          </cell>
          <cell r="E112" t="str">
            <v>sarahellen71@hotmail.com</v>
          </cell>
          <cell r="F112" t="str">
            <v>Childminder</v>
          </cell>
          <cell r="G112" t="str">
            <v>Childminder</v>
          </cell>
          <cell r="I112" t="str">
            <v>Yes</v>
          </cell>
        </row>
        <row r="113">
          <cell r="A113">
            <v>684121</v>
          </cell>
          <cell r="B113">
            <v>327523</v>
          </cell>
          <cell r="C113" t="str">
            <v>Danielle's Little Chicks</v>
          </cell>
          <cell r="D113" t="str">
            <v>01526 399390</v>
          </cell>
          <cell r="E113" t="str">
            <v>danielle_amour@msn.com</v>
          </cell>
          <cell r="F113" t="str">
            <v>Childminder</v>
          </cell>
          <cell r="G113" t="str">
            <v>Childminder</v>
          </cell>
          <cell r="I113" t="str">
            <v>Yes</v>
          </cell>
        </row>
        <row r="114">
          <cell r="A114">
            <v>546437</v>
          </cell>
          <cell r="B114">
            <v>311294</v>
          </cell>
          <cell r="C114" t="str">
            <v>Dappledown House Nursery</v>
          </cell>
          <cell r="D114" t="str">
            <v>01400 250358/ 07876 733810</v>
          </cell>
          <cell r="E114" t="str">
            <v>dappledownhouse@gmail.com</v>
          </cell>
          <cell r="F114" t="str">
            <v>FDC</v>
          </cell>
          <cell r="G114" t="str">
            <v>Private</v>
          </cell>
          <cell r="H114" t="str">
            <v>No</v>
          </cell>
          <cell r="I114" t="str">
            <v>Yes</v>
          </cell>
          <cell r="J114" t="str">
            <v>Yes</v>
          </cell>
        </row>
        <row r="115">
          <cell r="A115">
            <v>683926</v>
          </cell>
          <cell r="B115">
            <v>323871</v>
          </cell>
          <cell r="C115" t="str">
            <v>Dawn Stokes</v>
          </cell>
          <cell r="D115" t="str">
            <v xml:space="preserve">01406 381233 </v>
          </cell>
          <cell r="E115" t="str">
            <v xml:space="preserve">dawn593@btinternet.com </v>
          </cell>
          <cell r="F115" t="str">
            <v>Childminder</v>
          </cell>
          <cell r="G115" t="str">
            <v>Childminder</v>
          </cell>
          <cell r="H115" t="str">
            <v>No</v>
          </cell>
          <cell r="I115" t="str">
            <v>No</v>
          </cell>
          <cell r="J115" t="str">
            <v>No</v>
          </cell>
        </row>
        <row r="116">
          <cell r="A116">
            <v>684054</v>
          </cell>
          <cell r="B116">
            <v>321968</v>
          </cell>
          <cell r="C116" t="str">
            <v>Dawnie Daycare Childminder</v>
          </cell>
          <cell r="D116" t="str">
            <v>01522 787892</v>
          </cell>
          <cell r="E116" t="str">
            <v>dawnlever@hotmail.com</v>
          </cell>
          <cell r="F116" t="str">
            <v>Childminder</v>
          </cell>
          <cell r="G116" t="str">
            <v>Childminder</v>
          </cell>
          <cell r="H116" t="str">
            <v>No</v>
          </cell>
          <cell r="I116" t="str">
            <v>Yes</v>
          </cell>
          <cell r="J116" t="str">
            <v>No</v>
          </cell>
        </row>
        <row r="117">
          <cell r="A117">
            <v>533143</v>
          </cell>
          <cell r="B117">
            <v>305885</v>
          </cell>
          <cell r="C117" t="str">
            <v xml:space="preserve">Debbie Craft Childminding  </v>
          </cell>
          <cell r="D117" t="str">
            <v>07793 944355</v>
          </cell>
          <cell r="E117" t="str">
            <v>porkypig661@btinternet.com</v>
          </cell>
          <cell r="F117" t="str">
            <v>Childminder</v>
          </cell>
          <cell r="G117" t="str">
            <v>Childminder</v>
          </cell>
          <cell r="H117" t="str">
            <v>No</v>
          </cell>
          <cell r="I117" t="str">
            <v>No</v>
          </cell>
          <cell r="J117" t="str">
            <v>No</v>
          </cell>
        </row>
        <row r="118">
          <cell r="A118">
            <v>683858</v>
          </cell>
          <cell r="B118">
            <v>302696</v>
          </cell>
          <cell r="C118" t="str">
            <v>Debbie Pryde Childminding Services</v>
          </cell>
          <cell r="D118" t="str">
            <v>01778 560080/ 07908 816109</v>
          </cell>
          <cell r="E118" t="str">
            <v>debbie.pryde@btinternet.com</v>
          </cell>
          <cell r="F118" t="str">
            <v>Childminder</v>
          </cell>
          <cell r="G118" t="str">
            <v>Childminder</v>
          </cell>
          <cell r="H118" t="str">
            <v>No</v>
          </cell>
          <cell r="I118" t="str">
            <v>No</v>
          </cell>
          <cell r="J118" t="str">
            <v>No</v>
          </cell>
        </row>
        <row r="119">
          <cell r="A119">
            <v>683976</v>
          </cell>
          <cell r="B119">
            <v>317594</v>
          </cell>
          <cell r="C119" t="str">
            <v>Deborah Underdown</v>
          </cell>
          <cell r="D119" t="str">
            <v xml:space="preserve">01529 302183 </v>
          </cell>
          <cell r="E119" t="str">
            <v xml:space="preserve">debbie_u_is@yahoo.co.uk </v>
          </cell>
          <cell r="F119" t="str">
            <v>Childminder</v>
          </cell>
          <cell r="G119" t="str">
            <v>Childminder</v>
          </cell>
          <cell r="H119" t="str">
            <v>No</v>
          </cell>
          <cell r="I119" t="str">
            <v>No</v>
          </cell>
          <cell r="J119" t="str">
            <v>No</v>
          </cell>
        </row>
        <row r="120">
          <cell r="A120">
            <v>546508</v>
          </cell>
          <cell r="B120">
            <v>304426</v>
          </cell>
          <cell r="C120" t="str">
            <v>Digby Village Pre-School</v>
          </cell>
          <cell r="D120" t="str">
            <v>07521 009647</v>
          </cell>
          <cell r="E120" t="str">
            <v>digbyvillagepreschool@googlemail.com</v>
          </cell>
          <cell r="F120" t="str">
            <v>FDC</v>
          </cell>
          <cell r="G120" t="str">
            <v>Voluntary</v>
          </cell>
          <cell r="H120" t="str">
            <v>No</v>
          </cell>
          <cell r="I120" t="str">
            <v>No</v>
          </cell>
          <cell r="J120" t="str">
            <v>No</v>
          </cell>
        </row>
        <row r="121">
          <cell r="A121">
            <v>683845</v>
          </cell>
          <cell r="B121">
            <v>313410</v>
          </cell>
          <cell r="C121" t="str">
            <v>Donna Harris Childcare</v>
          </cell>
          <cell r="D121" t="str">
            <v>01476 210991</v>
          </cell>
          <cell r="E121" t="str">
            <v>donnaharris31@msn.com</v>
          </cell>
          <cell r="F121" t="str">
            <v>Childminder</v>
          </cell>
          <cell r="G121" t="str">
            <v>Childminder</v>
          </cell>
          <cell r="H121" t="str">
            <v>No</v>
          </cell>
          <cell r="I121" t="str">
            <v>No</v>
          </cell>
          <cell r="J121" t="str">
            <v>No</v>
          </cell>
        </row>
        <row r="122">
          <cell r="A122">
            <v>683806</v>
          </cell>
          <cell r="B122">
            <v>306709</v>
          </cell>
          <cell r="C122" t="str">
            <v>Donna McQuilter</v>
          </cell>
          <cell r="D122" t="str">
            <v>01522 548403</v>
          </cell>
          <cell r="E122" t="str">
            <v>littlemisssunshinechildminding@yahoo.co.uk</v>
          </cell>
          <cell r="F122" t="str">
            <v>Childminder</v>
          </cell>
          <cell r="G122" t="str">
            <v>Childminder</v>
          </cell>
          <cell r="H122" t="str">
            <v>No</v>
          </cell>
          <cell r="I122" t="str">
            <v>No</v>
          </cell>
          <cell r="J122" t="str">
            <v>No</v>
          </cell>
        </row>
        <row r="123">
          <cell r="A123">
            <v>546438</v>
          </cell>
          <cell r="B123">
            <v>302603</v>
          </cell>
          <cell r="C123" t="str">
            <v>Donnington On Bain Under 5's</v>
          </cell>
          <cell r="D123" t="str">
            <v>07816 954135</v>
          </cell>
          <cell r="E123" t="str">
            <v>doningtononbainpreschool@googlemail.com</v>
          </cell>
          <cell r="F123" t="str">
            <v>Sessional</v>
          </cell>
          <cell r="G123" t="str">
            <v>Voluntary</v>
          </cell>
          <cell r="H123" t="str">
            <v>No</v>
          </cell>
          <cell r="I123" t="str">
            <v>No</v>
          </cell>
          <cell r="J123" t="str">
            <v>No</v>
          </cell>
        </row>
        <row r="124">
          <cell r="A124">
            <v>511113</v>
          </cell>
          <cell r="B124">
            <v>300410</v>
          </cell>
          <cell r="C124" t="str">
            <v xml:space="preserve">Dudley House School </v>
          </cell>
          <cell r="D124" t="str">
            <v>01476 400184</v>
          </cell>
          <cell r="E124" t="str">
            <v>headteacher@dudleyhouseschool.co.uk</v>
          </cell>
          <cell r="F124" t="str">
            <v>IDP</v>
          </cell>
          <cell r="G124" t="str">
            <v>Independent</v>
          </cell>
          <cell r="H124" t="str">
            <v>No</v>
          </cell>
          <cell r="I124" t="str">
            <v>Yes</v>
          </cell>
          <cell r="J124" t="str">
            <v>No</v>
          </cell>
        </row>
        <row r="125">
          <cell r="A125">
            <v>583668</v>
          </cell>
          <cell r="B125">
            <v>300412</v>
          </cell>
          <cell r="C125" t="str">
            <v>Dunholme Preschool</v>
          </cell>
          <cell r="D125" t="str">
            <v>01673 866583</v>
          </cell>
          <cell r="E125" t="str">
            <v>dunholmeps@hotmail.co.uk</v>
          </cell>
          <cell r="F125" t="str">
            <v>FDC</v>
          </cell>
          <cell r="G125" t="str">
            <v>Voluntary</v>
          </cell>
          <cell r="H125" t="str">
            <v>No</v>
          </cell>
          <cell r="I125" t="str">
            <v>No</v>
          </cell>
          <cell r="J125" t="str">
            <v>No</v>
          </cell>
        </row>
        <row r="126">
          <cell r="A126">
            <v>546414</v>
          </cell>
          <cell r="B126">
            <v>302010</v>
          </cell>
          <cell r="C126" t="str">
            <v>Eagle Play Group</v>
          </cell>
          <cell r="D126" t="str">
            <v>01522 869715/ 07900 578785</v>
          </cell>
          <cell r="E126" t="str">
            <v>eagleplaygroup@googlemail.com</v>
          </cell>
          <cell r="F126" t="str">
            <v>Sessional</v>
          </cell>
          <cell r="G126" t="str">
            <v>Voluntary</v>
          </cell>
          <cell r="H126" t="str">
            <v>No</v>
          </cell>
          <cell r="I126" t="str">
            <v>No</v>
          </cell>
          <cell r="J126" t="str">
            <v>No</v>
          </cell>
        </row>
        <row r="127">
          <cell r="A127">
            <v>523945</v>
          </cell>
          <cell r="B127">
            <v>319543</v>
          </cell>
          <cell r="C127" t="str">
            <v>Edenham Preschool</v>
          </cell>
          <cell r="D127" t="str">
            <v>01778 591368 / 07903 154339 (Sally's Mobile)</v>
          </cell>
          <cell r="E127" t="str">
            <v>edenhampreschool@googlemail.com</v>
          </cell>
          <cell r="F127" t="str">
            <v>FDC</v>
          </cell>
          <cell r="G127" t="str">
            <v>Private</v>
          </cell>
          <cell r="H127" t="str">
            <v>No</v>
          </cell>
          <cell r="I127" t="str">
            <v>No</v>
          </cell>
          <cell r="J127" t="str">
            <v>No</v>
          </cell>
        </row>
        <row r="128">
          <cell r="A128">
            <v>684092</v>
          </cell>
          <cell r="B128">
            <v>318743</v>
          </cell>
          <cell r="C128" t="str">
            <v xml:space="preserve">Edwards Montessori Daycare Nursery </v>
          </cell>
          <cell r="D128" t="str">
            <v xml:space="preserve">07507 457496 </v>
          </cell>
          <cell r="E128" t="str">
            <v>edwards.montessori.daycare@gmail.com</v>
          </cell>
          <cell r="F128" t="str">
            <v>FDC</v>
          </cell>
          <cell r="G128" t="str">
            <v>Private</v>
          </cell>
          <cell r="H128" t="str">
            <v>No</v>
          </cell>
          <cell r="I128" t="str">
            <v>No</v>
          </cell>
          <cell r="J128" t="str">
            <v>No</v>
          </cell>
        </row>
        <row r="129">
          <cell r="A129">
            <v>683854</v>
          </cell>
          <cell r="B129">
            <v>323746</v>
          </cell>
          <cell r="C129" t="str">
            <v>Elizabeth Curtis</v>
          </cell>
          <cell r="D129" t="str">
            <v>01476 570875</v>
          </cell>
          <cell r="E129" t="str">
            <v>liz.dean52@yahoo.co.uk</v>
          </cell>
          <cell r="F129" t="str">
            <v>Childminder</v>
          </cell>
          <cell r="G129" t="str">
            <v>Childminder</v>
          </cell>
          <cell r="H129" t="str">
            <v>No</v>
          </cell>
          <cell r="I129" t="str">
            <v>No</v>
          </cell>
          <cell r="J129" t="str">
            <v>No</v>
          </cell>
        </row>
        <row r="130">
          <cell r="A130">
            <v>684013</v>
          </cell>
          <cell r="B130">
            <v>303641</v>
          </cell>
          <cell r="C130" t="str">
            <v>Elizabeth K Perry</v>
          </cell>
          <cell r="D130" t="str">
            <v>01522 805177</v>
          </cell>
          <cell r="E130" t="str">
            <v xml:space="preserve">lizperry69@googlemail.com </v>
          </cell>
          <cell r="F130" t="str">
            <v>Childminder</v>
          </cell>
          <cell r="G130" t="str">
            <v>Childminder</v>
          </cell>
          <cell r="H130" t="str">
            <v>No</v>
          </cell>
          <cell r="I130" t="str">
            <v>No</v>
          </cell>
          <cell r="J130" t="str">
            <v>No</v>
          </cell>
        </row>
        <row r="131">
          <cell r="A131">
            <v>683863</v>
          </cell>
          <cell r="B131">
            <v>323877</v>
          </cell>
          <cell r="C131" t="str">
            <v>Emilia Kosmider</v>
          </cell>
          <cell r="D131" t="str">
            <v>01522 880684</v>
          </cell>
          <cell r="E131" t="str">
            <v>emiliakosm@googlemail.com</v>
          </cell>
          <cell r="F131" t="str">
            <v>Childminder</v>
          </cell>
          <cell r="G131" t="str">
            <v>Childminder</v>
          </cell>
          <cell r="H131" t="str">
            <v>No</v>
          </cell>
          <cell r="I131" t="str">
            <v>No</v>
          </cell>
          <cell r="J131" t="str">
            <v>No</v>
          </cell>
        </row>
        <row r="132">
          <cell r="A132">
            <v>589176</v>
          </cell>
          <cell r="B132">
            <v>311260</v>
          </cell>
          <cell r="C132" t="str">
            <v xml:space="preserve">Emily Virgin </v>
          </cell>
          <cell r="D132" t="str">
            <v>01778 380984 &amp; 07738 521108</v>
          </cell>
          <cell r="E132" t="str">
            <v>Emily.virgin@yahoo.co.uk</v>
          </cell>
          <cell r="F132" t="str">
            <v>Childminder</v>
          </cell>
          <cell r="G132" t="str">
            <v>Childminder</v>
          </cell>
          <cell r="H132" t="str">
            <v>No</v>
          </cell>
          <cell r="I132" t="str">
            <v>No</v>
          </cell>
          <cell r="J132" t="str">
            <v>No</v>
          </cell>
        </row>
        <row r="133">
          <cell r="A133">
            <v>683811</v>
          </cell>
          <cell r="B133">
            <v>304289</v>
          </cell>
          <cell r="C133" t="str">
            <v>Emma Clayton</v>
          </cell>
          <cell r="D133" t="str">
            <v>01522 535401</v>
          </cell>
          <cell r="E133" t="str">
            <v>emmajclayton79@gmail.com</v>
          </cell>
          <cell r="F133" t="str">
            <v>Childminder</v>
          </cell>
          <cell r="G133" t="str">
            <v>Childminder</v>
          </cell>
          <cell r="H133" t="str">
            <v>No</v>
          </cell>
          <cell r="I133" t="str">
            <v>No</v>
          </cell>
          <cell r="J133" t="str">
            <v>No</v>
          </cell>
        </row>
        <row r="134">
          <cell r="A134">
            <v>546570</v>
          </cell>
          <cell r="B134">
            <v>308439</v>
          </cell>
          <cell r="C134" t="str">
            <v>Eslaford Private Nursery</v>
          </cell>
          <cell r="D134" t="str">
            <v>01529 414755</v>
          </cell>
          <cell r="E134" t="str">
            <v>eslafordenursery@googlemail.com</v>
          </cell>
          <cell r="F134" t="str">
            <v>FDC</v>
          </cell>
          <cell r="G134" t="str">
            <v>Private</v>
          </cell>
          <cell r="H134" t="str">
            <v>Yes</v>
          </cell>
          <cell r="I134" t="str">
            <v>Yes</v>
          </cell>
          <cell r="J134" t="str">
            <v>Yes</v>
          </cell>
        </row>
        <row r="135">
          <cell r="A135">
            <v>582715</v>
          </cell>
          <cell r="B135">
            <v>300479</v>
          </cell>
          <cell r="C135" t="str">
            <v xml:space="preserve">First Steps Nursery </v>
          </cell>
          <cell r="D135" t="str">
            <v>01526 832518</v>
          </cell>
          <cell r="E135" t="str">
            <v>firststeps71@aol.co.uk; ritamcmath@aol.com</v>
          </cell>
          <cell r="F135" t="str">
            <v>FDC</v>
          </cell>
          <cell r="G135" t="str">
            <v>Private</v>
          </cell>
          <cell r="H135" t="str">
            <v>Yes</v>
          </cell>
          <cell r="I135" t="str">
            <v>No</v>
          </cell>
          <cell r="J135" t="str">
            <v>Yes</v>
          </cell>
        </row>
        <row r="136">
          <cell r="A136">
            <v>684011</v>
          </cell>
          <cell r="B136">
            <v>318712</v>
          </cell>
          <cell r="C136" t="str">
            <v>First Timers preschool</v>
          </cell>
          <cell r="D136" t="str">
            <v>01522 810003</v>
          </cell>
          <cell r="E136" t="str">
            <v>first.timerspreschool@gmail.com</v>
          </cell>
          <cell r="F136" t="str">
            <v>FDC</v>
          </cell>
          <cell r="G136" t="str">
            <v>Private</v>
          </cell>
          <cell r="H136" t="str">
            <v>Yes</v>
          </cell>
          <cell r="I136" t="str">
            <v>Yes</v>
          </cell>
          <cell r="J136" t="str">
            <v>Yes</v>
          </cell>
        </row>
        <row r="137">
          <cell r="A137">
            <v>684117</v>
          </cell>
          <cell r="B137">
            <v>327520</v>
          </cell>
          <cell r="C137" t="str">
            <v>Fletchings Childcare</v>
          </cell>
          <cell r="D137">
            <v>7703730294</v>
          </cell>
          <cell r="E137" t="str">
            <v>carolfletcher79@gmail.com</v>
          </cell>
          <cell r="F137" t="str">
            <v>Childminder</v>
          </cell>
          <cell r="G137" t="str">
            <v>Childminder</v>
          </cell>
          <cell r="I137" t="str">
            <v>Yes</v>
          </cell>
        </row>
        <row r="138">
          <cell r="A138">
            <v>683773</v>
          </cell>
          <cell r="B138">
            <v>311584</v>
          </cell>
          <cell r="C138" t="str">
            <v>Fleur De Lys Preschool</v>
          </cell>
          <cell r="D138" t="str">
            <v>01522 262250 / 07842 684534</v>
          </cell>
          <cell r="E138" t="str">
            <v>claireletherby@yahoo.co.uk</v>
          </cell>
          <cell r="F138" t="str">
            <v>Sessional</v>
          </cell>
          <cell r="G138" t="str">
            <v>Private</v>
          </cell>
          <cell r="H138" t="str">
            <v>Yes</v>
          </cell>
          <cell r="I138" t="str">
            <v>Yes</v>
          </cell>
          <cell r="J138" t="str">
            <v>Yes</v>
          </cell>
        </row>
        <row r="139">
          <cell r="A139">
            <v>683895</v>
          </cell>
          <cell r="B139">
            <v>315143</v>
          </cell>
          <cell r="C139" t="str">
            <v>Flowertots</v>
          </cell>
          <cell r="D139" t="str">
            <v>01522 398353</v>
          </cell>
          <cell r="E139" t="str">
            <v>flowertots123@hotmail.com</v>
          </cell>
          <cell r="F139" t="str">
            <v>Childminder</v>
          </cell>
          <cell r="G139" t="str">
            <v>Childminder</v>
          </cell>
          <cell r="H139" t="str">
            <v>No</v>
          </cell>
          <cell r="I139" t="str">
            <v>No</v>
          </cell>
          <cell r="J139" t="str">
            <v>No</v>
          </cell>
        </row>
        <row r="140">
          <cell r="A140">
            <v>546489</v>
          </cell>
          <cell r="B140">
            <v>304002</v>
          </cell>
          <cell r="C140" t="str">
            <v>Frampton Community Play Group</v>
          </cell>
          <cell r="D140" t="str">
            <v>07939 266154</v>
          </cell>
          <cell r="E140" t="str">
            <v>frampton.playgroup@googlemail.com</v>
          </cell>
          <cell r="F140" t="str">
            <v>Sessional</v>
          </cell>
          <cell r="G140" t="str">
            <v>Voluntary</v>
          </cell>
          <cell r="H140" t="str">
            <v>No</v>
          </cell>
          <cell r="I140" t="str">
            <v>No</v>
          </cell>
          <cell r="J140" t="str">
            <v>No</v>
          </cell>
        </row>
        <row r="141">
          <cell r="A141">
            <v>684031</v>
          </cell>
          <cell r="B141">
            <v>322801</v>
          </cell>
          <cell r="C141" t="str">
            <v>Fun Days</v>
          </cell>
          <cell r="D141" t="str">
            <v xml:space="preserve">01526 830563 </v>
          </cell>
          <cell r="E141" t="str">
            <v xml:space="preserve">grantdebs@yahoo.com </v>
          </cell>
          <cell r="F141" t="str">
            <v>Childminder</v>
          </cell>
          <cell r="G141" t="str">
            <v>Childminder</v>
          </cell>
          <cell r="H141" t="str">
            <v>No</v>
          </cell>
          <cell r="I141" t="str">
            <v>No</v>
          </cell>
          <cell r="J141" t="str">
            <v>No</v>
          </cell>
        </row>
        <row r="142">
          <cell r="A142">
            <v>546546</v>
          </cell>
          <cell r="B142">
            <v>307296</v>
          </cell>
          <cell r="C142" t="str">
            <v>Fun Farm Day Nursery</v>
          </cell>
          <cell r="D142" t="str">
            <v xml:space="preserve">01522 692338 </v>
          </cell>
          <cell r="E142" t="str">
            <v>nursery@funfarm.co.uk</v>
          </cell>
          <cell r="F142" t="str">
            <v>FDC</v>
          </cell>
          <cell r="G142" t="str">
            <v>Private</v>
          </cell>
          <cell r="H142" t="str">
            <v>No</v>
          </cell>
          <cell r="I142" t="str">
            <v>No</v>
          </cell>
          <cell r="J142" t="str">
            <v>Yes</v>
          </cell>
        </row>
        <row r="143">
          <cell r="A143">
            <v>546553</v>
          </cell>
          <cell r="B143">
            <v>302531</v>
          </cell>
          <cell r="C143" t="str">
            <v>Gainsborough Adventure Playground Ltd (GAPA)</v>
          </cell>
          <cell r="D143" t="str">
            <v>01427 617165</v>
          </cell>
          <cell r="E143" t="str">
            <v>gapaltd@outlook.com</v>
          </cell>
          <cell r="F143" t="str">
            <v>Sessional</v>
          </cell>
          <cell r="G143" t="str">
            <v>Voluntary</v>
          </cell>
          <cell r="H143" t="str">
            <v>No</v>
          </cell>
          <cell r="I143" t="str">
            <v>Yes</v>
          </cell>
          <cell r="J143" t="str">
            <v>Yes</v>
          </cell>
        </row>
        <row r="144">
          <cell r="A144">
            <v>684002</v>
          </cell>
          <cell r="B144">
            <v>318078</v>
          </cell>
          <cell r="C144" t="str">
            <v>Giggles Galore</v>
          </cell>
          <cell r="D144" t="str">
            <v>01775 666202</v>
          </cell>
          <cell r="E144" t="str">
            <v>gigglesenquiries@gmail.com</v>
          </cell>
          <cell r="F144" t="str">
            <v>FDC</v>
          </cell>
          <cell r="G144" t="str">
            <v>Private</v>
          </cell>
          <cell r="H144" t="str">
            <v>No</v>
          </cell>
          <cell r="I144" t="str">
            <v>No</v>
          </cell>
          <cell r="J144" t="str">
            <v>No</v>
          </cell>
        </row>
        <row r="145">
          <cell r="A145">
            <v>546497</v>
          </cell>
          <cell r="B145">
            <v>304096</v>
          </cell>
          <cell r="C145" t="str">
            <v>Gipsy Bridge Preschool</v>
          </cell>
          <cell r="D145" t="str">
            <v>01205 280921 /07506 677806</v>
          </cell>
          <cell r="E145" t="str">
            <v>gipseybridge@btinternet.com</v>
          </cell>
          <cell r="F145" t="str">
            <v>FDC</v>
          </cell>
          <cell r="G145" t="str">
            <v>Voluntary</v>
          </cell>
          <cell r="H145" t="str">
            <v>Yes</v>
          </cell>
          <cell r="I145" t="str">
            <v>Yes</v>
          </cell>
          <cell r="J145" t="str">
            <v>No</v>
          </cell>
        </row>
        <row r="146">
          <cell r="A146">
            <v>533141</v>
          </cell>
          <cell r="B146">
            <v>322675</v>
          </cell>
          <cell r="C146" t="str">
            <v xml:space="preserve">Girl Fridays Child-Minding  </v>
          </cell>
          <cell r="D146" t="str">
            <v>07866 201144</v>
          </cell>
          <cell r="E146" t="str">
            <v>Dreamcatcher-beautyroom@hotmail.co.uk</v>
          </cell>
          <cell r="F146" t="str">
            <v>Childminder</v>
          </cell>
          <cell r="G146" t="str">
            <v>Childminder</v>
          </cell>
          <cell r="H146" t="str">
            <v>No</v>
          </cell>
          <cell r="I146" t="str">
            <v>No</v>
          </cell>
          <cell r="J146" t="str">
            <v>No</v>
          </cell>
        </row>
        <row r="147">
          <cell r="A147">
            <v>582134</v>
          </cell>
          <cell r="B147">
            <v>300533</v>
          </cell>
          <cell r="C147" t="str">
            <v>Glebe Farm Day Nursery</v>
          </cell>
          <cell r="D147" t="str">
            <v>01522 575055</v>
          </cell>
          <cell r="E147" t="str">
            <v>glebefarmnursery@gmail.com </v>
          </cell>
          <cell r="F147" t="str">
            <v>FDC</v>
          </cell>
          <cell r="G147" t="str">
            <v>Private</v>
          </cell>
          <cell r="H147" t="str">
            <v>No</v>
          </cell>
          <cell r="I147" t="str">
            <v>No</v>
          </cell>
          <cell r="J147" t="str">
            <v>Yes</v>
          </cell>
        </row>
        <row r="148">
          <cell r="A148">
            <v>683934</v>
          </cell>
          <cell r="B148">
            <v>314886</v>
          </cell>
          <cell r="C148" t="str">
            <v>Gratton House Childminding</v>
          </cell>
          <cell r="D148" t="str">
            <v>07917 826559</v>
          </cell>
          <cell r="E148" t="str">
            <v xml:space="preserve">contact@grattonhouse.co.uk </v>
          </cell>
          <cell r="F148" t="str">
            <v>Childminder</v>
          </cell>
          <cell r="G148" t="str">
            <v>Childminder</v>
          </cell>
          <cell r="H148" t="str">
            <v>No</v>
          </cell>
          <cell r="I148" t="str">
            <v>No</v>
          </cell>
          <cell r="J148" t="str">
            <v>No</v>
          </cell>
        </row>
        <row r="149">
          <cell r="A149">
            <v>546451</v>
          </cell>
          <cell r="B149">
            <v>303157</v>
          </cell>
          <cell r="C149" t="str">
            <v>Great Wood Farm Early Years Centre</v>
          </cell>
          <cell r="D149" t="str">
            <v>01476 585584</v>
          </cell>
          <cell r="E149" t="str">
            <v>greatwoodfarm@gmail.com</v>
          </cell>
          <cell r="F149" t="str">
            <v>FDC</v>
          </cell>
          <cell r="G149" t="str">
            <v>Private</v>
          </cell>
          <cell r="H149" t="str">
            <v>Yes</v>
          </cell>
          <cell r="I149" t="str">
            <v>Yes</v>
          </cell>
          <cell r="J149" t="str">
            <v>Yes</v>
          </cell>
        </row>
        <row r="150">
          <cell r="A150">
            <v>515056</v>
          </cell>
          <cell r="B150">
            <v>300563</v>
          </cell>
          <cell r="C150" t="str">
            <v>Greenlands Preschool</v>
          </cell>
          <cell r="D150" t="str">
            <v>07903 574371</v>
          </cell>
          <cell r="E150" t="str">
            <v>greenlands.preschool@hotmail.com</v>
          </cell>
          <cell r="F150" t="str">
            <v>Sessional</v>
          </cell>
          <cell r="G150" t="str">
            <v>Private</v>
          </cell>
          <cell r="H150" t="str">
            <v>No</v>
          </cell>
          <cell r="I150" t="str">
            <v>No</v>
          </cell>
          <cell r="J150" t="str">
            <v>No</v>
          </cell>
        </row>
        <row r="151">
          <cell r="A151">
            <v>546509</v>
          </cell>
          <cell r="B151">
            <v>300562</v>
          </cell>
          <cell r="C151" t="str">
            <v>Greenwich House School, Kindergarten &amp; Creche</v>
          </cell>
          <cell r="D151" t="str">
            <v>01507 609252</v>
          </cell>
          <cell r="E151" t="str">
            <v>greenwichhouse0_5@btinternet.com</v>
          </cell>
          <cell r="F151" t="str">
            <v>IDP</v>
          </cell>
          <cell r="G151" t="str">
            <v>Independent</v>
          </cell>
          <cell r="H151" t="str">
            <v>No</v>
          </cell>
          <cell r="I151" t="str">
            <v>No</v>
          </cell>
          <cell r="J151" t="str">
            <v>No</v>
          </cell>
        </row>
        <row r="152">
          <cell r="A152">
            <v>683778</v>
          </cell>
          <cell r="B152">
            <v>311857</v>
          </cell>
          <cell r="C152" t="str">
            <v>Greetwell Hollow Day Nursery</v>
          </cell>
          <cell r="D152" t="str">
            <v>01522 548456</v>
          </cell>
          <cell r="E152" t="str">
            <v>greetwellhollowdaynursery@gmail.com; Alison.wright900@live.co.uk</v>
          </cell>
          <cell r="F152" t="str">
            <v>FDC</v>
          </cell>
          <cell r="G152" t="str">
            <v>Private</v>
          </cell>
          <cell r="H152" t="str">
            <v>No</v>
          </cell>
          <cell r="I152" t="str">
            <v>No</v>
          </cell>
          <cell r="J152" t="str">
            <v>No</v>
          </cell>
        </row>
        <row r="153">
          <cell r="A153">
            <v>683923</v>
          </cell>
          <cell r="B153">
            <v>309966</v>
          </cell>
          <cell r="C153" t="str">
            <v>Hailey Street</v>
          </cell>
          <cell r="D153" t="str">
            <v>07969 908362</v>
          </cell>
          <cell r="E153" t="str">
            <v>sxchailey@hotmail.com</v>
          </cell>
          <cell r="F153" t="str">
            <v>Childminder</v>
          </cell>
          <cell r="G153" t="str">
            <v>Childminder</v>
          </cell>
          <cell r="H153" t="str">
            <v>No</v>
          </cell>
          <cell r="I153" t="str">
            <v>No</v>
          </cell>
          <cell r="J153" t="str">
            <v>No</v>
          </cell>
        </row>
        <row r="154">
          <cell r="A154">
            <v>511050</v>
          </cell>
          <cell r="B154">
            <v>300588</v>
          </cell>
          <cell r="C154" t="str">
            <v>Handel House Prep. School</v>
          </cell>
          <cell r="D154" t="str">
            <v>01427 612426</v>
          </cell>
          <cell r="E154" t="str">
            <v>handelhouseschoolheadteacher@btinternet.com</v>
          </cell>
          <cell r="F154" t="str">
            <v>IDP</v>
          </cell>
          <cell r="G154" t="str">
            <v>Independent</v>
          </cell>
          <cell r="H154" t="str">
            <v>No</v>
          </cell>
          <cell r="I154" t="str">
            <v>No</v>
          </cell>
          <cell r="J154" t="str">
            <v>No</v>
          </cell>
        </row>
        <row r="155">
          <cell r="A155">
            <v>533137</v>
          </cell>
          <cell r="B155">
            <v>310363</v>
          </cell>
          <cell r="C155" t="str">
            <v>Hand-In-Hand Childcare</v>
          </cell>
          <cell r="D155" t="str">
            <v>01775 766525</v>
          </cell>
          <cell r="E155" t="str">
            <v>handinhandchildcare@tiscali.co.uk</v>
          </cell>
          <cell r="F155" t="str">
            <v>Childminder</v>
          </cell>
          <cell r="G155" t="str">
            <v>Childminder</v>
          </cell>
          <cell r="H155" t="str">
            <v>No</v>
          </cell>
          <cell r="I155" t="str">
            <v>No</v>
          </cell>
          <cell r="J155" t="str">
            <v>No</v>
          </cell>
        </row>
        <row r="156">
          <cell r="A156">
            <v>520195</v>
          </cell>
          <cell r="B156">
            <v>319556</v>
          </cell>
          <cell r="C156" t="str">
            <v>Happitots Community Preschool</v>
          </cell>
          <cell r="D156" t="str">
            <v>01754 875186 / 07947 219741</v>
          </cell>
          <cell r="E156" t="str">
            <v xml:space="preserve">happitots@pre-school.org.uk </v>
          </cell>
          <cell r="F156" t="str">
            <v>FDC</v>
          </cell>
          <cell r="G156" t="str">
            <v>Voluntary</v>
          </cell>
          <cell r="H156" t="str">
            <v>No</v>
          </cell>
          <cell r="I156" t="str">
            <v>No</v>
          </cell>
          <cell r="J156" t="str">
            <v>No</v>
          </cell>
        </row>
        <row r="157">
          <cell r="A157">
            <v>684095</v>
          </cell>
          <cell r="B157">
            <v>326085</v>
          </cell>
          <cell r="C157" t="str">
            <v>Happy Bunnies</v>
          </cell>
          <cell r="D157" t="str">
            <v>01778 394 716</v>
          </cell>
          <cell r="E157" t="str">
            <v>paula101brett@hotmail.co.uk</v>
          </cell>
          <cell r="F157" t="str">
            <v>Childminder</v>
          </cell>
          <cell r="G157" t="str">
            <v>Childminder</v>
          </cell>
          <cell r="H157" t="str">
            <v>N/A</v>
          </cell>
          <cell r="I157" t="str">
            <v>Yes</v>
          </cell>
          <cell r="J157" t="str">
            <v>N/A</v>
          </cell>
        </row>
        <row r="158">
          <cell r="A158">
            <v>524155</v>
          </cell>
          <cell r="B158">
            <v>311464</v>
          </cell>
          <cell r="C158" t="str">
            <v>Happy Days Preschool</v>
          </cell>
          <cell r="D158" t="str">
            <v>01522 810085</v>
          </cell>
          <cell r="E158" t="str">
            <v>enquiries@happydayspreschool.org.uk</v>
          </cell>
          <cell r="F158" t="str">
            <v>Sessional</v>
          </cell>
          <cell r="G158" t="str">
            <v>Voluntary</v>
          </cell>
          <cell r="H158" t="str">
            <v>No</v>
          </cell>
          <cell r="I158" t="str">
            <v>No</v>
          </cell>
          <cell r="J158" t="str">
            <v>No</v>
          </cell>
        </row>
        <row r="159">
          <cell r="A159">
            <v>683873</v>
          </cell>
          <cell r="B159">
            <v>313420</v>
          </cell>
          <cell r="C159" t="str">
            <v>Happy Feet Lincoln</v>
          </cell>
          <cell r="D159" t="str">
            <v>07403 946710</v>
          </cell>
          <cell r="E159" t="str">
            <v>happyfeetlincoln@hotmail.co.uk</v>
          </cell>
          <cell r="F159" t="str">
            <v>Childminder</v>
          </cell>
          <cell r="G159" t="str">
            <v>Childminder</v>
          </cell>
          <cell r="H159" t="str">
            <v>No</v>
          </cell>
          <cell r="I159" t="str">
            <v>No</v>
          </cell>
          <cell r="J159" t="str">
            <v>No</v>
          </cell>
        </row>
        <row r="160">
          <cell r="A160">
            <v>684033</v>
          </cell>
          <cell r="B160">
            <v>320847</v>
          </cell>
          <cell r="C160" t="str">
            <v>Happy House Childminding</v>
          </cell>
          <cell r="D160" t="str">
            <v xml:space="preserve">07894 631601    </v>
          </cell>
          <cell r="E160" t="str">
            <v>happyhouse-childminding@hotmail.co.uk</v>
          </cell>
          <cell r="F160" t="str">
            <v>Childminder</v>
          </cell>
          <cell r="G160" t="str">
            <v>Childminder</v>
          </cell>
          <cell r="H160" t="str">
            <v>No</v>
          </cell>
          <cell r="I160" t="str">
            <v>No</v>
          </cell>
          <cell r="J160" t="str">
            <v>No</v>
          </cell>
        </row>
        <row r="161">
          <cell r="A161">
            <v>684043</v>
          </cell>
          <cell r="B161">
            <v>321602</v>
          </cell>
          <cell r="C161" t="str">
            <v>Happy Lil Stars Childminding</v>
          </cell>
          <cell r="D161" t="str">
            <v>07850 830172</v>
          </cell>
          <cell r="E161" t="str">
            <v xml:space="preserve">happylilstars@hotmail.com </v>
          </cell>
          <cell r="F161" t="str">
            <v>Childminder</v>
          </cell>
          <cell r="G161" t="str">
            <v>Childminder</v>
          </cell>
          <cell r="H161" t="str">
            <v>No</v>
          </cell>
          <cell r="I161" t="str">
            <v>Yes</v>
          </cell>
          <cell r="J161" t="str">
            <v>No</v>
          </cell>
        </row>
        <row r="162">
          <cell r="A162">
            <v>684027</v>
          </cell>
          <cell r="B162">
            <v>320895</v>
          </cell>
          <cell r="C162" t="str">
            <v>Happy Little Doodles</v>
          </cell>
          <cell r="D162" t="str">
            <v>07530 360691</v>
          </cell>
          <cell r="E162" t="str">
            <v xml:space="preserve">hldoodles@icloud.com </v>
          </cell>
          <cell r="F162" t="str">
            <v>Childminder</v>
          </cell>
          <cell r="G162" t="str">
            <v>Childminder</v>
          </cell>
          <cell r="H162" t="str">
            <v>No</v>
          </cell>
          <cell r="I162" t="str">
            <v>No</v>
          </cell>
          <cell r="J162" t="str">
            <v>No</v>
          </cell>
        </row>
        <row r="163">
          <cell r="A163">
            <v>684126</v>
          </cell>
          <cell r="C163" t="str">
            <v xml:space="preserve">Happy Days Childminding </v>
          </cell>
          <cell r="D163" t="str">
            <v xml:space="preserve">01777228274 </v>
          </cell>
          <cell r="E163" t="str">
            <v xml:space="preserve">joanne.happydays@gmail.com </v>
          </cell>
          <cell r="F163" t="str">
            <v>Childminder</v>
          </cell>
          <cell r="G163" t="str">
            <v>Childminder</v>
          </cell>
        </row>
        <row r="164">
          <cell r="A164">
            <v>683865</v>
          </cell>
          <cell r="B164">
            <v>323879</v>
          </cell>
          <cell r="C164" t="str">
            <v>HappyDayz Childminding</v>
          </cell>
          <cell r="D164" t="str">
            <v>01406 362943</v>
          </cell>
          <cell r="E164" t="str">
            <v>amandapage196@btinternet.com</v>
          </cell>
          <cell r="F164" t="str">
            <v>Childminder</v>
          </cell>
          <cell r="G164" t="str">
            <v>Childminder</v>
          </cell>
          <cell r="H164" t="str">
            <v>No</v>
          </cell>
          <cell r="I164" t="str">
            <v>No</v>
          </cell>
          <cell r="J164" t="str">
            <v>No</v>
          </cell>
        </row>
        <row r="165">
          <cell r="A165">
            <v>684073</v>
          </cell>
          <cell r="B165">
            <v>325338</v>
          </cell>
          <cell r="C165" t="str">
            <v>Hartsholme Pre School &amp; Kids Club</v>
          </cell>
          <cell r="D165" t="str">
            <v>01522 692574</v>
          </cell>
          <cell r="E165" t="str">
            <v>hartsholmepreschool@gmail.com; alison.wright900@live.co.uk</v>
          </cell>
          <cell r="F165" t="str">
            <v>FDC</v>
          </cell>
          <cell r="G165" t="str">
            <v>private</v>
          </cell>
          <cell r="H165" t="str">
            <v>No</v>
          </cell>
          <cell r="I165" t="str">
            <v>Yes</v>
          </cell>
          <cell r="J165" t="str">
            <v>No</v>
          </cell>
        </row>
        <row r="166">
          <cell r="A166">
            <v>597012</v>
          </cell>
          <cell r="B166">
            <v>300603</v>
          </cell>
          <cell r="C166" t="str">
            <v>Hawthorn Tree Community Children's Centre</v>
          </cell>
          <cell r="D166" t="str">
            <v>01205 362255</v>
          </cell>
          <cell r="E166" t="str">
            <v>office@htccc.org.uk</v>
          </cell>
          <cell r="F166" t="str">
            <v>FDC</v>
          </cell>
          <cell r="G166" t="str">
            <v>Voluntary</v>
          </cell>
          <cell r="H166" t="str">
            <v>Yes</v>
          </cell>
          <cell r="I166" t="str">
            <v>Yes</v>
          </cell>
          <cell r="J166" t="str">
            <v>Yes</v>
          </cell>
        </row>
        <row r="167">
          <cell r="A167">
            <v>684075</v>
          </cell>
          <cell r="B167">
            <v>323925</v>
          </cell>
          <cell r="C167" t="str">
            <v>Hazell Woods Childcare</v>
          </cell>
          <cell r="D167" t="str">
            <v>01522731628</v>
          </cell>
          <cell r="E167" t="str">
            <v>rick.hazell@btinternet.com</v>
          </cell>
          <cell r="F167" t="str">
            <v>Childminder</v>
          </cell>
          <cell r="G167" t="str">
            <v>Childminder</v>
          </cell>
          <cell r="H167" t="str">
            <v>No</v>
          </cell>
          <cell r="I167" t="str">
            <v>No</v>
          </cell>
          <cell r="J167" t="str">
            <v>No</v>
          </cell>
        </row>
        <row r="168">
          <cell r="A168">
            <v>525553</v>
          </cell>
          <cell r="B168">
            <v>300609</v>
          </cell>
          <cell r="C168" t="str">
            <v>Headstart Nursery Bourne</v>
          </cell>
          <cell r="D168" t="str">
            <v>01778 393925</v>
          </cell>
          <cell r="E168" t="str">
            <v>headstartbourne@aol.com; ritamcmath@aol.com</v>
          </cell>
          <cell r="F168" t="str">
            <v>FDC</v>
          </cell>
          <cell r="G168" t="str">
            <v>Private</v>
          </cell>
          <cell r="H168" t="str">
            <v>No</v>
          </cell>
          <cell r="I168" t="str">
            <v>No</v>
          </cell>
          <cell r="J168" t="str">
            <v>No</v>
          </cell>
        </row>
        <row r="169">
          <cell r="A169">
            <v>580702</v>
          </cell>
          <cell r="B169">
            <v>304449</v>
          </cell>
          <cell r="C169" t="str">
            <v>Headstart Nursery Grantham</v>
          </cell>
          <cell r="D169" t="str">
            <v>01476 591744</v>
          </cell>
          <cell r="E169" t="str">
            <v>headstart07@aol.com; ritamcmath@aol.com</v>
          </cell>
          <cell r="F169" t="str">
            <v>FDC</v>
          </cell>
          <cell r="G169" t="str">
            <v>Private</v>
          </cell>
          <cell r="H169" t="str">
            <v>Yes</v>
          </cell>
          <cell r="I169" t="str">
            <v>Yes</v>
          </cell>
          <cell r="J169" t="str">
            <v>Yes</v>
          </cell>
        </row>
        <row r="170">
          <cell r="A170">
            <v>525554</v>
          </cell>
          <cell r="B170">
            <v>302013</v>
          </cell>
          <cell r="C170" t="str">
            <v>Headstart Nursery Market Deeping</v>
          </cell>
          <cell r="D170" t="str">
            <v>01778 380992</v>
          </cell>
          <cell r="E170" t="str">
            <v>headstartdeeping@aol.co.uk; ritamcmath@aol.com</v>
          </cell>
          <cell r="F170" t="str">
            <v>FDC</v>
          </cell>
          <cell r="G170" t="str">
            <v>Private</v>
          </cell>
          <cell r="H170" t="str">
            <v>No</v>
          </cell>
          <cell r="I170" t="str">
            <v>No</v>
          </cell>
          <cell r="J170" t="str">
            <v>No</v>
          </cell>
        </row>
        <row r="171">
          <cell r="A171">
            <v>546458</v>
          </cell>
          <cell r="B171">
            <v>303286</v>
          </cell>
          <cell r="C171" t="str">
            <v>Heath Farm Day Nursery</v>
          </cell>
          <cell r="D171" t="str">
            <v>01673 863140</v>
          </cell>
          <cell r="E171" t="str">
            <v>heathfarmdaynursery@googlemail.com; alison.wright900@live.co.uk</v>
          </cell>
          <cell r="F171" t="str">
            <v>FDC</v>
          </cell>
          <cell r="G171" t="str">
            <v>Private</v>
          </cell>
          <cell r="H171" t="str">
            <v>No</v>
          </cell>
          <cell r="I171" t="str">
            <v>No</v>
          </cell>
          <cell r="J171" t="str">
            <v>No</v>
          </cell>
        </row>
        <row r="172">
          <cell r="A172">
            <v>684105</v>
          </cell>
          <cell r="B172">
            <v>326851</v>
          </cell>
          <cell r="C172" t="str">
            <v>Heather's House</v>
          </cell>
          <cell r="D172" t="str">
            <v>01522 723406</v>
          </cell>
          <cell r="E172" t="str">
            <v xml:space="preserve">Heatherastewart@hotmail.com </v>
          </cell>
          <cell r="F172" t="str">
            <v>Childminder</v>
          </cell>
          <cell r="G172" t="str">
            <v>Childminder</v>
          </cell>
          <cell r="I172" t="str">
            <v>Yes</v>
          </cell>
        </row>
        <row r="173">
          <cell r="A173">
            <v>515146</v>
          </cell>
          <cell r="B173">
            <v>300614</v>
          </cell>
          <cell r="C173" t="str">
            <v>Heckington Preschool</v>
          </cell>
          <cell r="D173" t="str">
            <v>01529 469567</v>
          </cell>
          <cell r="E173" t="str">
            <v>heckingtonpre-school@hotmail.co.uk</v>
          </cell>
          <cell r="F173" t="str">
            <v>FDC</v>
          </cell>
          <cell r="G173" t="str">
            <v>Voluntary</v>
          </cell>
          <cell r="H173" t="str">
            <v>No</v>
          </cell>
          <cell r="I173" t="str">
            <v>No</v>
          </cell>
          <cell r="J173" t="str">
            <v>No</v>
          </cell>
        </row>
        <row r="174">
          <cell r="A174">
            <v>546490</v>
          </cell>
          <cell r="B174">
            <v>304003</v>
          </cell>
          <cell r="C174" t="str">
            <v>Heighington Pre-School</v>
          </cell>
          <cell r="D174" t="str">
            <v>01522 793706</v>
          </cell>
          <cell r="E174" t="str">
            <v>heighingtonpreschool@googlemail.com</v>
          </cell>
          <cell r="F174" t="str">
            <v>Sessional</v>
          </cell>
          <cell r="G174" t="str">
            <v>Private</v>
          </cell>
          <cell r="H174" t="str">
            <v>Yes</v>
          </cell>
          <cell r="I174" t="str">
            <v>No</v>
          </cell>
          <cell r="J174" t="str">
            <v>No</v>
          </cell>
        </row>
        <row r="175">
          <cell r="A175">
            <v>683830</v>
          </cell>
          <cell r="B175">
            <v>306860</v>
          </cell>
          <cell r="C175" t="str">
            <v>Helen Dunning</v>
          </cell>
          <cell r="D175" t="str">
            <v>07897 567866</v>
          </cell>
          <cell r="E175" t="str">
            <v>helendunning@hotmail.co.uk</v>
          </cell>
          <cell r="F175" t="str">
            <v>Childminder</v>
          </cell>
          <cell r="G175" t="str">
            <v>Childminder</v>
          </cell>
          <cell r="H175" t="str">
            <v>No</v>
          </cell>
          <cell r="I175" t="str">
            <v>No</v>
          </cell>
          <cell r="J175" t="str">
            <v>No</v>
          </cell>
        </row>
        <row r="176">
          <cell r="A176">
            <v>683917</v>
          </cell>
          <cell r="B176">
            <v>302512</v>
          </cell>
          <cell r="C176" t="str">
            <v>Helen Radcliffe</v>
          </cell>
          <cell r="D176" t="str">
            <v xml:space="preserve">01522 823189 </v>
          </cell>
          <cell r="E176" t="str">
            <v xml:space="preserve">footloosetoo@hotmail.com </v>
          </cell>
          <cell r="F176" t="str">
            <v>Childminder</v>
          </cell>
          <cell r="G176" t="str">
            <v>Childminder</v>
          </cell>
          <cell r="H176" t="str">
            <v>No</v>
          </cell>
          <cell r="I176" t="str">
            <v>No</v>
          </cell>
          <cell r="J176" t="str">
            <v>No</v>
          </cell>
        </row>
        <row r="177">
          <cell r="A177">
            <v>683798</v>
          </cell>
          <cell r="B177">
            <v>307698</v>
          </cell>
          <cell r="C177" t="str">
            <v xml:space="preserve">Helen Shingler   </v>
          </cell>
          <cell r="D177" t="str">
            <v>01526 268648</v>
          </cell>
          <cell r="E177" t="str">
            <v>shinglers@talktalk.net</v>
          </cell>
          <cell r="F177" t="str">
            <v>Childminder</v>
          </cell>
          <cell r="G177" t="str">
            <v>Childminder</v>
          </cell>
          <cell r="H177" t="str">
            <v>No</v>
          </cell>
          <cell r="I177" t="str">
            <v>No</v>
          </cell>
          <cell r="J177" t="str">
            <v>No</v>
          </cell>
        </row>
        <row r="178">
          <cell r="A178">
            <v>684034</v>
          </cell>
          <cell r="B178">
            <v>323881</v>
          </cell>
          <cell r="C178" t="str">
            <v>Helpringham Honey Bees Childminding</v>
          </cell>
          <cell r="D178" t="str">
            <v>07792 171653</v>
          </cell>
          <cell r="E178" t="str">
            <v>gemmabai1@yahoo.co.uk</v>
          </cell>
          <cell r="F178" t="str">
            <v>Childminder</v>
          </cell>
          <cell r="G178" t="str">
            <v>Childminder</v>
          </cell>
          <cell r="H178" t="str">
            <v>No</v>
          </cell>
          <cell r="I178" t="str">
            <v>No</v>
          </cell>
          <cell r="J178" t="str">
            <v>No</v>
          </cell>
        </row>
        <row r="179">
          <cell r="A179">
            <v>546407</v>
          </cell>
          <cell r="B179">
            <v>303690</v>
          </cell>
          <cell r="C179" t="str">
            <v>Hemswell Cliff Preschool</v>
          </cell>
          <cell r="D179" t="str">
            <v>01427 668088</v>
          </cell>
          <cell r="E179" t="str">
            <v>hemswellcliffpreschool@googlemail.com</v>
          </cell>
          <cell r="F179" t="str">
            <v>FDC</v>
          </cell>
          <cell r="G179" t="str">
            <v>Voluntary</v>
          </cell>
          <cell r="H179" t="str">
            <v>No</v>
          </cell>
          <cell r="I179" t="str">
            <v>No</v>
          </cell>
          <cell r="J179" t="str">
            <v>No</v>
          </cell>
        </row>
        <row r="180">
          <cell r="A180">
            <v>684089</v>
          </cell>
          <cell r="B180">
            <v>325019</v>
          </cell>
          <cell r="C180" t="str">
            <v>Highgate Day Nursery</v>
          </cell>
          <cell r="D180" t="str">
            <v>01205 871038</v>
          </cell>
          <cell r="E180" t="str">
            <v>hi@highgatenursery.co.uk</v>
          </cell>
          <cell r="F180" t="str">
            <v>FDC</v>
          </cell>
          <cell r="G180" t="str">
            <v>Private</v>
          </cell>
          <cell r="H180" t="str">
            <v>No</v>
          </cell>
          <cell r="I180" t="str">
            <v>Yes</v>
          </cell>
          <cell r="J180" t="str">
            <v>No</v>
          </cell>
        </row>
        <row r="181">
          <cell r="A181">
            <v>533132</v>
          </cell>
          <cell r="B181">
            <v>309220</v>
          </cell>
          <cell r="C181" t="str">
            <v>Holbeach St Marks Childcare</v>
          </cell>
          <cell r="D181" t="str">
            <v>01406 422860</v>
          </cell>
          <cell r="E181" t="str">
            <v>clair@holbeachchildcare.co.uk</v>
          </cell>
          <cell r="F181" t="str">
            <v>Childminder</v>
          </cell>
          <cell r="G181" t="str">
            <v>Childminder</v>
          </cell>
          <cell r="H181" t="str">
            <v>No</v>
          </cell>
          <cell r="I181" t="str">
            <v>No</v>
          </cell>
          <cell r="J181" t="str">
            <v>No</v>
          </cell>
        </row>
        <row r="182">
          <cell r="A182">
            <v>684020</v>
          </cell>
          <cell r="B182">
            <v>320893</v>
          </cell>
          <cell r="C182" t="str">
            <v>Holly House Childcare</v>
          </cell>
          <cell r="D182" t="str">
            <v xml:space="preserve">01522 868344 </v>
          </cell>
          <cell r="E182" t="str">
            <v>gelstne@tiscali.co.uk</v>
          </cell>
          <cell r="F182" t="str">
            <v>Childminder</v>
          </cell>
          <cell r="G182" t="str">
            <v>Childminder</v>
          </cell>
          <cell r="H182" t="str">
            <v>No</v>
          </cell>
          <cell r="I182" t="str">
            <v>No</v>
          </cell>
          <cell r="J182" t="str">
            <v>No</v>
          </cell>
        </row>
        <row r="183">
          <cell r="A183">
            <v>518013</v>
          </cell>
          <cell r="B183">
            <v>300644</v>
          </cell>
          <cell r="C183" t="str">
            <v>Holton Le Clay Preschool</v>
          </cell>
          <cell r="D183" t="str">
            <v>07963 148326 / 01472 822065</v>
          </cell>
          <cell r="E183" t="str">
            <v>holtonleclaypreschool@googlemail.com</v>
          </cell>
          <cell r="F183" t="str">
            <v>Sessional</v>
          </cell>
          <cell r="G183" t="str">
            <v>Voluntary</v>
          </cell>
          <cell r="H183" t="str">
            <v>No</v>
          </cell>
          <cell r="I183" t="str">
            <v>No</v>
          </cell>
          <cell r="J183" t="str">
            <v>No</v>
          </cell>
        </row>
        <row r="184">
          <cell r="A184">
            <v>582439</v>
          </cell>
          <cell r="B184">
            <v>300643</v>
          </cell>
          <cell r="C184" t="str">
            <v>Holy Trinity Preschool</v>
          </cell>
          <cell r="D184" t="str">
            <v>07749 610187</v>
          </cell>
          <cell r="E184" t="str">
            <v>holytrinitypreschool@hotmail.co.uk</v>
          </cell>
          <cell r="F184" t="str">
            <v>Sessional</v>
          </cell>
          <cell r="G184" t="str">
            <v>Voluntary</v>
          </cell>
          <cell r="H184" t="str">
            <v>No</v>
          </cell>
          <cell r="I184" t="str">
            <v>No</v>
          </cell>
          <cell r="J184" t="str">
            <v>No</v>
          </cell>
        </row>
        <row r="185">
          <cell r="A185">
            <v>684024</v>
          </cell>
          <cell r="B185">
            <v>319160</v>
          </cell>
          <cell r="C185" t="str">
            <v>Home from Home Childcare</v>
          </cell>
          <cell r="D185" t="str">
            <v>07738 084766</v>
          </cell>
          <cell r="E185" t="str">
            <v xml:space="preserve">melaniefoster@hotmail.co.uk </v>
          </cell>
          <cell r="F185" t="str">
            <v>Childminder</v>
          </cell>
          <cell r="G185" t="str">
            <v>Childminder</v>
          </cell>
          <cell r="H185" t="str">
            <v>No</v>
          </cell>
          <cell r="I185" t="str">
            <v>No</v>
          </cell>
          <cell r="J185" t="str">
            <v>No</v>
          </cell>
        </row>
        <row r="186">
          <cell r="A186">
            <v>546528</v>
          </cell>
          <cell r="B186">
            <v>305605</v>
          </cell>
          <cell r="C186" t="str">
            <v>Honey Pot Pre School (Charles Baines School)</v>
          </cell>
          <cell r="D186" t="str">
            <v>01427 679693/ 07917 111363</v>
          </cell>
          <cell r="E186" t="str">
            <v>honeypotgainsborough@googlemail.com</v>
          </cell>
          <cell r="F186" t="str">
            <v>FDC</v>
          </cell>
          <cell r="G186" t="str">
            <v>Voluntary</v>
          </cell>
          <cell r="H186" t="str">
            <v>No</v>
          </cell>
          <cell r="I186" t="str">
            <v>No</v>
          </cell>
          <cell r="J186" t="str">
            <v>No</v>
          </cell>
        </row>
        <row r="187">
          <cell r="A187">
            <v>546544</v>
          </cell>
          <cell r="B187">
            <v>306434</v>
          </cell>
          <cell r="C187" t="str">
            <v>Honeypot Day Nursery &amp; Pre School</v>
          </cell>
          <cell r="D187" t="str">
            <v>01406380803</v>
          </cell>
          <cell r="E187" t="str">
            <v>office@honeypotdaynursery.com</v>
          </cell>
          <cell r="F187" t="str">
            <v>FDC</v>
          </cell>
          <cell r="G187" t="str">
            <v>private</v>
          </cell>
          <cell r="H187" t="str">
            <v>No</v>
          </cell>
          <cell r="I187" t="str">
            <v>No</v>
          </cell>
          <cell r="J187" t="str">
            <v>No</v>
          </cell>
        </row>
        <row r="188">
          <cell r="A188">
            <v>514308</v>
          </cell>
          <cell r="B188">
            <v>300661</v>
          </cell>
          <cell r="C188" t="str">
            <v>Hougham Marston &amp; Barkston Playgroup</v>
          </cell>
          <cell r="D188" t="str">
            <v>07967 340076</v>
          </cell>
          <cell r="E188" t="str">
            <v>hmb.preschoolplaygroup@googlemail.com</v>
          </cell>
          <cell r="F188" t="str">
            <v>Sessional</v>
          </cell>
          <cell r="G188" t="str">
            <v>Voluntary</v>
          </cell>
          <cell r="H188" t="str">
            <v>No</v>
          </cell>
          <cell r="I188" t="str">
            <v>No</v>
          </cell>
          <cell r="J188" t="str">
            <v>No</v>
          </cell>
        </row>
        <row r="189">
          <cell r="A189">
            <v>546473</v>
          </cell>
          <cell r="B189">
            <v>303535</v>
          </cell>
          <cell r="C189" t="str">
            <v>Hullabaloo Day Nursery</v>
          </cell>
          <cell r="D189" t="str">
            <v>01526 323628</v>
          </cell>
          <cell r="E189" t="str">
            <v>hullabaloodaynursery@googlemail.com</v>
          </cell>
          <cell r="F189" t="str">
            <v>FDC</v>
          </cell>
          <cell r="G189" t="str">
            <v>Private</v>
          </cell>
          <cell r="H189" t="str">
            <v>No</v>
          </cell>
          <cell r="I189" t="str">
            <v>No</v>
          </cell>
          <cell r="J189" t="str">
            <v>No</v>
          </cell>
        </row>
        <row r="190">
          <cell r="A190">
            <v>683984</v>
          </cell>
          <cell r="B190">
            <v>323887</v>
          </cell>
          <cell r="C190" t="str">
            <v>J.L.T. Childminding</v>
          </cell>
          <cell r="D190" t="str">
            <v>01529 306735</v>
          </cell>
          <cell r="E190" t="str">
            <v xml:space="preserve">jackie_tweedale@hotmail.com </v>
          </cell>
          <cell r="F190" t="str">
            <v>Childminder</v>
          </cell>
          <cell r="G190" t="str">
            <v>Childminder</v>
          </cell>
          <cell r="H190" t="str">
            <v>No</v>
          </cell>
          <cell r="I190" t="str">
            <v>No</v>
          </cell>
          <cell r="J190" t="str">
            <v>No</v>
          </cell>
        </row>
        <row r="191">
          <cell r="A191">
            <v>517645</v>
          </cell>
          <cell r="B191">
            <v>300709</v>
          </cell>
          <cell r="C191" t="str">
            <v>Jacdor Community Preschool</v>
          </cell>
          <cell r="D191" t="str">
            <v>01526 344286</v>
          </cell>
          <cell r="E191" t="str">
            <v>enquiries@jacdor224.wanadoo.co.uk</v>
          </cell>
          <cell r="F191" t="str">
            <v>FDC</v>
          </cell>
          <cell r="G191" t="str">
            <v>Voluntary</v>
          </cell>
          <cell r="H191" t="str">
            <v>No</v>
          </cell>
          <cell r="I191" t="str">
            <v>No</v>
          </cell>
          <cell r="J191" t="str">
            <v>No</v>
          </cell>
        </row>
        <row r="192">
          <cell r="A192">
            <v>684005</v>
          </cell>
          <cell r="B192">
            <v>310310</v>
          </cell>
          <cell r="C192" t="str">
            <v>Jackdaw Childcare</v>
          </cell>
          <cell r="D192" t="str">
            <v>01733 210561</v>
          </cell>
          <cell r="E192" t="str">
            <v>jackdawchildcare@hotmail.co.uk</v>
          </cell>
          <cell r="F192" t="str">
            <v>Childminder</v>
          </cell>
          <cell r="G192" t="str">
            <v>Childminder</v>
          </cell>
          <cell r="H192" t="str">
            <v>No</v>
          </cell>
          <cell r="I192" t="str">
            <v>No</v>
          </cell>
          <cell r="J192" t="str">
            <v>No</v>
          </cell>
        </row>
        <row r="193">
          <cell r="A193">
            <v>533131</v>
          </cell>
          <cell r="B193">
            <v>304198</v>
          </cell>
          <cell r="C193" t="str">
            <v>Jacki Storr</v>
          </cell>
          <cell r="D193" t="str">
            <v>01427 668238</v>
          </cell>
          <cell r="E193" t="str">
            <v>jackiestorr11@aol.com</v>
          </cell>
          <cell r="F193" t="str">
            <v>Childminder</v>
          </cell>
          <cell r="G193" t="str">
            <v>Childminder</v>
          </cell>
          <cell r="H193" t="str">
            <v>No</v>
          </cell>
          <cell r="I193" t="str">
            <v>No</v>
          </cell>
          <cell r="J193" t="str">
            <v>No</v>
          </cell>
        </row>
        <row r="194">
          <cell r="A194">
            <v>683996</v>
          </cell>
          <cell r="B194">
            <v>317421</v>
          </cell>
          <cell r="C194" t="str">
            <v>Jackie Kirk</v>
          </cell>
          <cell r="D194" t="str">
            <v>01507 343913</v>
          </cell>
          <cell r="E194" t="str">
            <v xml:space="preserve">jackie@neilkirk.orangehome.co.uk </v>
          </cell>
          <cell r="F194" t="str">
            <v>Childminder</v>
          </cell>
          <cell r="G194" t="str">
            <v>Childminder</v>
          </cell>
          <cell r="H194" t="str">
            <v>No</v>
          </cell>
          <cell r="I194" t="str">
            <v>No</v>
          </cell>
          <cell r="J194" t="str">
            <v>No</v>
          </cell>
        </row>
        <row r="195">
          <cell r="A195">
            <v>684088</v>
          </cell>
          <cell r="B195">
            <v>325017</v>
          </cell>
          <cell r="C195" t="str">
            <v>Jacqueline Swinney</v>
          </cell>
          <cell r="D195" t="str">
            <v>01205724677</v>
          </cell>
          <cell r="E195" t="str">
            <v>jackie.swinney@btinternet.com</v>
          </cell>
          <cell r="F195" t="str">
            <v>Childminder</v>
          </cell>
          <cell r="G195" t="str">
            <v>Childminder</v>
          </cell>
          <cell r="H195" t="str">
            <v>No</v>
          </cell>
          <cell r="I195" t="str">
            <v>Yes</v>
          </cell>
          <cell r="J195" t="str">
            <v>No</v>
          </cell>
        </row>
        <row r="196">
          <cell r="A196">
            <v>683900</v>
          </cell>
          <cell r="B196">
            <v>305331</v>
          </cell>
          <cell r="C196" t="str">
            <v>Jacqui Wood</v>
          </cell>
          <cell r="D196" t="str">
            <v xml:space="preserve">01476 591027 </v>
          </cell>
          <cell r="E196" t="str">
            <v xml:space="preserve">jacquislowey1961@aol.com </v>
          </cell>
          <cell r="F196" t="str">
            <v>Childminder</v>
          </cell>
          <cell r="G196" t="str">
            <v>Childminder</v>
          </cell>
          <cell r="H196" t="str">
            <v>No</v>
          </cell>
          <cell r="I196" t="str">
            <v>No</v>
          </cell>
          <cell r="J196" t="str">
            <v>No</v>
          </cell>
        </row>
        <row r="197">
          <cell r="A197">
            <v>599428</v>
          </cell>
          <cell r="B197">
            <v>303499</v>
          </cell>
          <cell r="C197" t="str">
            <v>Janet Lewis</v>
          </cell>
          <cell r="D197" t="str">
            <v>01775 766153</v>
          </cell>
          <cell r="E197" t="str">
            <v>janetlewisinternational@hotmail.com</v>
          </cell>
          <cell r="F197" t="str">
            <v>Childminder</v>
          </cell>
          <cell r="G197" t="str">
            <v>Childminder</v>
          </cell>
          <cell r="H197" t="str">
            <v>No</v>
          </cell>
          <cell r="I197" t="str">
            <v>No</v>
          </cell>
          <cell r="J197" t="str">
            <v>No</v>
          </cell>
        </row>
        <row r="198">
          <cell r="A198" t="str">
            <v>N/A</v>
          </cell>
          <cell r="B198" t="str">
            <v>Non EYE</v>
          </cell>
          <cell r="C198" t="str">
            <v>Jayne Spence</v>
          </cell>
          <cell r="D198" t="str">
            <v>01205 365442</v>
          </cell>
          <cell r="E198" t="str">
            <v>spotty1@sky.com</v>
          </cell>
          <cell r="F198" t="str">
            <v>Childminder</v>
          </cell>
          <cell r="G198" t="str">
            <v>Childminder</v>
          </cell>
          <cell r="H198" t="str">
            <v>No</v>
          </cell>
          <cell r="I198" t="str">
            <v>No</v>
          </cell>
          <cell r="J198" t="str">
            <v>No</v>
          </cell>
        </row>
        <row r="199">
          <cell r="A199">
            <v>684096</v>
          </cell>
          <cell r="B199">
            <v>326086</v>
          </cell>
          <cell r="C199" t="str">
            <v>Jaynes Childminding</v>
          </cell>
          <cell r="D199" t="str">
            <v>01205 612 098</v>
          </cell>
          <cell r="E199" t="str">
            <v>spotty1@sky.com</v>
          </cell>
          <cell r="F199" t="str">
            <v>Childminder</v>
          </cell>
          <cell r="G199" t="str">
            <v>Childminder</v>
          </cell>
          <cell r="H199" t="str">
            <v>N/A</v>
          </cell>
          <cell r="I199" t="str">
            <v>Yes</v>
          </cell>
          <cell r="J199" t="str">
            <v>N/A</v>
          </cell>
        </row>
        <row r="200">
          <cell r="A200">
            <v>683842</v>
          </cell>
          <cell r="B200">
            <v>308778</v>
          </cell>
          <cell r="C200" t="str">
            <v xml:space="preserve">Jays Childminding </v>
          </cell>
          <cell r="D200" t="str">
            <v>01476 405455/ 07732 679682</v>
          </cell>
          <cell r="E200" t="str">
            <v>jajalokvencova@yahoo.co.uk</v>
          </cell>
          <cell r="F200" t="str">
            <v>Childminder</v>
          </cell>
          <cell r="G200" t="str">
            <v>Childminder</v>
          </cell>
          <cell r="H200" t="str">
            <v>No</v>
          </cell>
          <cell r="I200" t="str">
            <v>No</v>
          </cell>
          <cell r="J200" t="str">
            <v>No</v>
          </cell>
        </row>
        <row r="201">
          <cell r="A201">
            <v>580071</v>
          </cell>
          <cell r="B201">
            <v>302829</v>
          </cell>
          <cell r="C201" t="str">
            <v>Jean Sked</v>
          </cell>
          <cell r="D201" t="str">
            <v>077125 69229</v>
          </cell>
          <cell r="E201" t="str">
            <v>jeansked@sky.com</v>
          </cell>
          <cell r="F201" t="str">
            <v>Childminder</v>
          </cell>
          <cell r="G201" t="str">
            <v>Childminder</v>
          </cell>
          <cell r="H201" t="str">
            <v>No</v>
          </cell>
          <cell r="I201" t="str">
            <v>No</v>
          </cell>
          <cell r="J201" t="str">
            <v>No</v>
          </cell>
        </row>
        <row r="202">
          <cell r="A202">
            <v>684131</v>
          </cell>
          <cell r="B202" t="str">
            <v>Awaiting</v>
          </cell>
          <cell r="C202" t="str">
            <v xml:space="preserve">Jennies Childminding </v>
          </cell>
          <cell r="D202" t="str">
            <v>01472859150</v>
          </cell>
          <cell r="E202" t="str">
            <v xml:space="preserve">jennie2503@hotmail.com </v>
          </cell>
          <cell r="F202" t="str">
            <v>Childminder</v>
          </cell>
          <cell r="G202" t="str">
            <v>Childminder</v>
          </cell>
        </row>
        <row r="203">
          <cell r="A203" t="str">
            <v>N/A</v>
          </cell>
          <cell r="B203">
            <v>310759</v>
          </cell>
          <cell r="C203" t="str">
            <v>Jennie Morgan</v>
          </cell>
          <cell r="D203" t="str">
            <v>01522 589172/ 07868 536931</v>
          </cell>
          <cell r="E203" t="str">
            <v>creation_itself@hotmail.com</v>
          </cell>
          <cell r="F203" t="str">
            <v>Childminder</v>
          </cell>
          <cell r="G203" t="str">
            <v>Childminder</v>
          </cell>
          <cell r="H203" t="str">
            <v>No</v>
          </cell>
          <cell r="I203" t="str">
            <v>No</v>
          </cell>
          <cell r="J203" t="str">
            <v>No</v>
          </cell>
        </row>
        <row r="204">
          <cell r="A204">
            <v>683848</v>
          </cell>
          <cell r="B204">
            <v>310600</v>
          </cell>
          <cell r="C204" t="str">
            <v>Jenny Pallister Child Minding Service</v>
          </cell>
          <cell r="D204" t="str">
            <v>01522 870661/ 07969 278854</v>
          </cell>
          <cell r="E204" t="str">
            <v>jennywade30@yahoo.co.uk</v>
          </cell>
          <cell r="F204" t="str">
            <v>Childminder</v>
          </cell>
          <cell r="G204" t="str">
            <v>Childminder</v>
          </cell>
          <cell r="H204" t="str">
            <v>No</v>
          </cell>
          <cell r="I204" t="str">
            <v>No</v>
          </cell>
          <cell r="J204" t="str">
            <v>No</v>
          </cell>
        </row>
        <row r="205">
          <cell r="A205">
            <v>546457</v>
          </cell>
          <cell r="B205">
            <v>302787</v>
          </cell>
          <cell r="C205" t="str">
            <v>Jimmy D's Play Group</v>
          </cell>
          <cell r="D205" t="str">
            <v>07762470865/ 01778342314</v>
          </cell>
          <cell r="E205" t="str">
            <v>Jimmydsoffice@aol.com</v>
          </cell>
          <cell r="F205" t="str">
            <v>Sessional</v>
          </cell>
          <cell r="G205" t="str">
            <v>Voluntary</v>
          </cell>
          <cell r="H205" t="str">
            <v>Yes</v>
          </cell>
          <cell r="I205" t="str">
            <v>Yes</v>
          </cell>
          <cell r="J205" t="str">
            <v>Yes</v>
          </cell>
        </row>
        <row r="206">
          <cell r="A206">
            <v>683974</v>
          </cell>
          <cell r="B206">
            <v>323888</v>
          </cell>
          <cell r="C206" t="str">
            <v>Joanne Elliott T/A JoJo's Childminding</v>
          </cell>
          <cell r="D206" t="str">
            <v xml:space="preserve">01778 347494 </v>
          </cell>
          <cell r="E206" t="str">
            <v xml:space="preserve">isabellaelliott666@gmail.com </v>
          </cell>
          <cell r="F206" t="str">
            <v>Childminder</v>
          </cell>
          <cell r="G206" t="str">
            <v>Childminder</v>
          </cell>
          <cell r="H206" t="str">
            <v>No</v>
          </cell>
          <cell r="I206" t="str">
            <v>No</v>
          </cell>
          <cell r="J206" t="str">
            <v>No</v>
          </cell>
        </row>
        <row r="207">
          <cell r="A207">
            <v>683902</v>
          </cell>
          <cell r="B207">
            <v>306401</v>
          </cell>
          <cell r="C207" t="str">
            <v>Joanne Hawkins</v>
          </cell>
          <cell r="D207" t="str">
            <v>07711 783736</v>
          </cell>
          <cell r="E207" t="str">
            <v>jlh281070@yahoo.co.uk</v>
          </cell>
          <cell r="F207" t="str">
            <v>Childminder</v>
          </cell>
          <cell r="G207" t="str">
            <v>Childminder</v>
          </cell>
          <cell r="H207" t="str">
            <v>No</v>
          </cell>
          <cell r="I207" t="str">
            <v>No</v>
          </cell>
          <cell r="J207" t="str">
            <v>No</v>
          </cell>
        </row>
        <row r="208">
          <cell r="A208">
            <v>683785</v>
          </cell>
          <cell r="B208">
            <v>310208</v>
          </cell>
          <cell r="C208" t="str">
            <v>Joanne Leeder</v>
          </cell>
          <cell r="D208" t="str">
            <v>01522 871949</v>
          </cell>
          <cell r="E208" t="str">
            <v>jo.leeder@ntlworld.com</v>
          </cell>
          <cell r="F208" t="str">
            <v>Childminder</v>
          </cell>
          <cell r="G208" t="str">
            <v>Childminder</v>
          </cell>
          <cell r="H208" t="str">
            <v>No</v>
          </cell>
          <cell r="I208" t="str">
            <v>No</v>
          </cell>
          <cell r="J208" t="str">
            <v>No</v>
          </cell>
        </row>
        <row r="209">
          <cell r="A209">
            <v>684102</v>
          </cell>
          <cell r="B209">
            <v>326380</v>
          </cell>
          <cell r="C209" t="str">
            <v>Joanne Marriott</v>
          </cell>
          <cell r="D209" t="str">
            <v>01205724140</v>
          </cell>
          <cell r="E209" t="str">
            <v>joanne.cms@talktalk.net</v>
          </cell>
          <cell r="F209" t="str">
            <v>Childminder</v>
          </cell>
          <cell r="G209" t="str">
            <v>Childminder</v>
          </cell>
          <cell r="H209" t="str">
            <v>Yes</v>
          </cell>
          <cell r="I209" t="str">
            <v>Yes</v>
          </cell>
          <cell r="J209" t="str">
            <v>No</v>
          </cell>
        </row>
        <row r="210">
          <cell r="A210">
            <v>683889</v>
          </cell>
          <cell r="B210">
            <v>314765</v>
          </cell>
          <cell r="C210" t="str">
            <v>Joanne Taylor</v>
          </cell>
          <cell r="D210" t="str">
            <v>01522 413009</v>
          </cell>
          <cell r="E210" t="str">
            <v>joanne.taylor1999@gmail.com</v>
          </cell>
          <cell r="F210" t="str">
            <v>Childminder</v>
          </cell>
          <cell r="G210" t="str">
            <v>Childminder</v>
          </cell>
          <cell r="H210" t="str">
            <v>No</v>
          </cell>
          <cell r="I210" t="str">
            <v>No</v>
          </cell>
          <cell r="J210" t="str">
            <v>No</v>
          </cell>
        </row>
        <row r="211">
          <cell r="A211" t="str">
            <v>N/A</v>
          </cell>
          <cell r="B211" t="str">
            <v>Non EYE</v>
          </cell>
          <cell r="C211" t="str">
            <v>JoJo's House</v>
          </cell>
          <cell r="D211" t="str">
            <v>01406 422539/ 077923 21620</v>
          </cell>
          <cell r="E211" t="str">
            <v>joanne.evans42@btinternet.com</v>
          </cell>
          <cell r="F211" t="str">
            <v>Childminder</v>
          </cell>
          <cell r="G211" t="str">
            <v>Childminder</v>
          </cell>
          <cell r="H211" t="str">
            <v>No</v>
          </cell>
          <cell r="I211" t="str">
            <v>No</v>
          </cell>
          <cell r="J211" t="str">
            <v>No</v>
          </cell>
        </row>
        <row r="212">
          <cell r="A212">
            <v>684094</v>
          </cell>
          <cell r="B212">
            <v>326354</v>
          </cell>
          <cell r="C212" t="str">
            <v xml:space="preserve">Jo's Juniors </v>
          </cell>
          <cell r="D212" t="str">
            <v>01522731579</v>
          </cell>
          <cell r="E212" t="str">
            <v>ellse3@hotmail.com</v>
          </cell>
          <cell r="F212" t="str">
            <v>Childminder</v>
          </cell>
          <cell r="G212" t="str">
            <v>Childminder</v>
          </cell>
          <cell r="I212" t="str">
            <v>Yes</v>
          </cell>
        </row>
        <row r="213">
          <cell r="A213">
            <v>684091</v>
          </cell>
          <cell r="B213">
            <v>325528</v>
          </cell>
          <cell r="C213" t="str">
            <v>Jo's SuperstarsChildminding Services</v>
          </cell>
          <cell r="D213" t="str">
            <v>01522 416398</v>
          </cell>
          <cell r="E213" t="str">
            <v>joannesharpe76@yahoo.co.uk</v>
          </cell>
          <cell r="F213" t="str">
            <v>Childminder</v>
          </cell>
          <cell r="G213" t="str">
            <v>Childminder</v>
          </cell>
          <cell r="H213" t="str">
            <v>No</v>
          </cell>
          <cell r="I213" t="str">
            <v>No</v>
          </cell>
          <cell r="J213" t="str">
            <v>No</v>
          </cell>
        </row>
        <row r="214">
          <cell r="A214">
            <v>684114</v>
          </cell>
          <cell r="B214">
            <v>327245</v>
          </cell>
          <cell r="C214" t="str">
            <v>Josephine Hewitt</v>
          </cell>
          <cell r="D214" t="str">
            <v>07769680534</v>
          </cell>
          <cell r="E214" t="str">
            <v>johewitt23@googlemail.com</v>
          </cell>
          <cell r="F214" t="str">
            <v>Childminder</v>
          </cell>
          <cell r="G214" t="str">
            <v>Childminder</v>
          </cell>
          <cell r="I214" t="str">
            <v>Yes</v>
          </cell>
        </row>
        <row r="215">
          <cell r="A215">
            <v>684116</v>
          </cell>
          <cell r="B215">
            <v>327255</v>
          </cell>
          <cell r="C215" t="str">
            <v>Julie Ann Roe</v>
          </cell>
          <cell r="D215" t="str">
            <v xml:space="preserve">01522 721617 </v>
          </cell>
          <cell r="E215" t="str">
            <v xml:space="preserve"> groe271@btinternet.com</v>
          </cell>
          <cell r="F215" t="str">
            <v>Childminder</v>
          </cell>
          <cell r="G215" t="str">
            <v>Childminder</v>
          </cell>
        </row>
        <row r="216">
          <cell r="A216">
            <v>683887</v>
          </cell>
          <cell r="B216">
            <v>303460</v>
          </cell>
          <cell r="C216" t="str">
            <v>Julie Beeken</v>
          </cell>
          <cell r="D216" t="str">
            <v>01778 347559</v>
          </cell>
          <cell r="E216" t="str">
            <v>juliebeeken@hotmail.co.uk</v>
          </cell>
          <cell r="F216" t="str">
            <v>Childminder</v>
          </cell>
          <cell r="G216" t="str">
            <v>Childminder</v>
          </cell>
          <cell r="H216" t="str">
            <v>No</v>
          </cell>
          <cell r="I216" t="str">
            <v>No</v>
          </cell>
          <cell r="J216" t="str">
            <v>No</v>
          </cell>
        </row>
        <row r="217">
          <cell r="A217">
            <v>683837</v>
          </cell>
          <cell r="B217">
            <v>303330</v>
          </cell>
          <cell r="C217" t="str">
            <v>Julie Camplin</v>
          </cell>
          <cell r="D217" t="str">
            <v>01522 721050</v>
          </cell>
          <cell r="E217" t="str">
            <v>juliecamplin@hotmail.co.uk</v>
          </cell>
          <cell r="F217" t="str">
            <v>Childminder</v>
          </cell>
          <cell r="G217" t="str">
            <v>Childminder</v>
          </cell>
          <cell r="H217" t="str">
            <v>No</v>
          </cell>
          <cell r="I217" t="str">
            <v>No</v>
          </cell>
          <cell r="J217" t="str">
            <v>No</v>
          </cell>
        </row>
        <row r="218">
          <cell r="A218">
            <v>684030</v>
          </cell>
          <cell r="B218">
            <v>322890</v>
          </cell>
          <cell r="C218" t="str">
            <v>Julie Chambers</v>
          </cell>
          <cell r="D218" t="str">
            <v>07825648562</v>
          </cell>
          <cell r="E218" t="str">
            <v>julie_chambers28@hotmail.co.uk</v>
          </cell>
          <cell r="F218" t="str">
            <v>Childminder</v>
          </cell>
          <cell r="G218" t="str">
            <v>Childminder</v>
          </cell>
          <cell r="H218" t="str">
            <v>No</v>
          </cell>
          <cell r="I218" t="str">
            <v>Yes</v>
          </cell>
          <cell r="J218" t="str">
            <v>No</v>
          </cell>
        </row>
        <row r="219">
          <cell r="A219">
            <v>533154</v>
          </cell>
          <cell r="B219">
            <v>302682</v>
          </cell>
          <cell r="C219" t="str">
            <v xml:space="preserve">Julie Mustoe  </v>
          </cell>
          <cell r="D219" t="str">
            <v>01775 766149</v>
          </cell>
          <cell r="E219" t="str">
            <v>Mustdav@aol.com</v>
          </cell>
          <cell r="F219" t="str">
            <v>Childminder</v>
          </cell>
          <cell r="G219" t="str">
            <v>Childminder</v>
          </cell>
          <cell r="H219" t="str">
            <v>No</v>
          </cell>
          <cell r="I219" t="str">
            <v>No</v>
          </cell>
          <cell r="J219" t="str">
            <v>No</v>
          </cell>
        </row>
        <row r="220">
          <cell r="A220" t="str">
            <v>N/A</v>
          </cell>
          <cell r="B220" t="str">
            <v>Non EYE</v>
          </cell>
          <cell r="C220" t="str">
            <v>Julie Walker</v>
          </cell>
          <cell r="D220" t="str">
            <v>01522809218</v>
          </cell>
          <cell r="E220" t="str">
            <v>juliewalker16@hotmail.com</v>
          </cell>
          <cell r="F220" t="str">
            <v>Childminder</v>
          </cell>
          <cell r="G220" t="str">
            <v>Childminder</v>
          </cell>
        </row>
        <row r="221">
          <cell r="A221">
            <v>683800</v>
          </cell>
          <cell r="B221">
            <v>310166</v>
          </cell>
          <cell r="C221" t="str">
            <v>Jump 4 Joy Childcare</v>
          </cell>
          <cell r="D221" t="str">
            <v>07951 045293</v>
          </cell>
          <cell r="E221" t="str">
            <v>Icanjump4joychildcare@hotmail.co.uk</v>
          </cell>
          <cell r="F221" t="str">
            <v>Childminder</v>
          </cell>
          <cell r="G221" t="str">
            <v>Childminder</v>
          </cell>
          <cell r="H221" t="str">
            <v>No</v>
          </cell>
          <cell r="I221" t="str">
            <v>No</v>
          </cell>
          <cell r="J221" t="str">
            <v>No</v>
          </cell>
        </row>
        <row r="222">
          <cell r="A222">
            <v>684040</v>
          </cell>
          <cell r="B222">
            <v>321265</v>
          </cell>
          <cell r="C222" t="str">
            <v>Jumping Jacks</v>
          </cell>
          <cell r="D222" t="str">
            <v>01400 230602</v>
          </cell>
          <cell r="E222" t="str">
            <v>jahiggins21@hotmail.co.uk</v>
          </cell>
          <cell r="F222" t="str">
            <v>Childminder</v>
          </cell>
          <cell r="G222" t="str">
            <v>Childminder</v>
          </cell>
          <cell r="H222" t="str">
            <v>No</v>
          </cell>
          <cell r="I222" t="str">
            <v>No</v>
          </cell>
          <cell r="J222" t="str">
            <v>No</v>
          </cell>
        </row>
        <row r="223">
          <cell r="A223">
            <v>684127</v>
          </cell>
          <cell r="B223" t="str">
            <v>Awaiting</v>
          </cell>
          <cell r="C223" t="str">
            <v xml:space="preserve">Karen Clarke Childminder </v>
          </cell>
          <cell r="D223" t="str">
            <v xml:space="preserve">01522 720846 </v>
          </cell>
          <cell r="E223" t="str">
            <v xml:space="preserve">Karenclarke6@aol.com </v>
          </cell>
          <cell r="F223" t="str">
            <v>Childminder</v>
          </cell>
          <cell r="G223" t="str">
            <v>Childminder</v>
          </cell>
        </row>
        <row r="224">
          <cell r="A224">
            <v>683799</v>
          </cell>
          <cell r="B224">
            <v>323891</v>
          </cell>
          <cell r="C224" t="str">
            <v>Karen Dodds Childminding</v>
          </cell>
          <cell r="D224" t="str">
            <v>01529 303845</v>
          </cell>
          <cell r="E224" t="str">
            <v>Karen.dodds@hotmail.co.uk</v>
          </cell>
          <cell r="F224" t="str">
            <v>Childminder</v>
          </cell>
          <cell r="G224" t="str">
            <v>Childminder</v>
          </cell>
          <cell r="H224" t="str">
            <v>No</v>
          </cell>
          <cell r="I224" t="str">
            <v>No</v>
          </cell>
          <cell r="J224" t="str">
            <v>No</v>
          </cell>
        </row>
        <row r="225">
          <cell r="A225">
            <v>684037</v>
          </cell>
          <cell r="B225">
            <v>320852</v>
          </cell>
          <cell r="C225" t="str">
            <v>Karen Hunter</v>
          </cell>
          <cell r="D225" t="str">
            <v xml:space="preserve">01522 820752 </v>
          </cell>
          <cell r="E225" t="str">
            <v xml:space="preserve">khkarenhunter@gmail.com </v>
          </cell>
          <cell r="F225" t="str">
            <v>Childminder</v>
          </cell>
          <cell r="G225" t="str">
            <v>Childminder</v>
          </cell>
          <cell r="H225" t="str">
            <v>No</v>
          </cell>
          <cell r="I225" t="str">
            <v>No</v>
          </cell>
          <cell r="J225" t="str">
            <v>No</v>
          </cell>
        </row>
        <row r="226">
          <cell r="A226">
            <v>684074</v>
          </cell>
          <cell r="B226">
            <v>324802</v>
          </cell>
          <cell r="C226" t="str">
            <v>Karen Naunton</v>
          </cell>
          <cell r="D226" t="str">
            <v>01522 827193</v>
          </cell>
          <cell r="E226" t="str">
            <v>karen.naunton@ntlworld.com</v>
          </cell>
          <cell r="F226" t="str">
            <v>Childminder</v>
          </cell>
          <cell r="G226" t="str">
            <v>Childminder</v>
          </cell>
          <cell r="H226" t="str">
            <v>No</v>
          </cell>
          <cell r="I226" t="str">
            <v>No</v>
          </cell>
          <cell r="J226" t="str">
            <v>No</v>
          </cell>
        </row>
        <row r="227">
          <cell r="A227">
            <v>684007</v>
          </cell>
          <cell r="B227">
            <v>322885</v>
          </cell>
          <cell r="C227" t="str">
            <v>Karen's Childminding Service</v>
          </cell>
          <cell r="D227" t="str">
            <v xml:space="preserve">01775 820563 </v>
          </cell>
          <cell r="E227" t="str">
            <v>Karenschildmindingservice@yahoo.co.uk</v>
          </cell>
          <cell r="F227" t="str">
            <v>Childminder</v>
          </cell>
          <cell r="G227" t="str">
            <v>Childminder</v>
          </cell>
          <cell r="H227" t="str">
            <v>No</v>
          </cell>
          <cell r="I227" t="str">
            <v>No</v>
          </cell>
          <cell r="J227" t="str">
            <v>No</v>
          </cell>
        </row>
        <row r="228">
          <cell r="A228" t="str">
            <v>N/A</v>
          </cell>
          <cell r="B228">
            <v>305585</v>
          </cell>
          <cell r="C228" t="str">
            <v>Katherine Hodgetts</v>
          </cell>
          <cell r="D228" t="str">
            <v>01522 685606</v>
          </cell>
          <cell r="E228" t="str">
            <v>k.hodgetts@hotmail.co.uk</v>
          </cell>
          <cell r="F228" t="str">
            <v>Childminder</v>
          </cell>
          <cell r="G228" t="str">
            <v>Childminder</v>
          </cell>
          <cell r="H228" t="str">
            <v>No</v>
          </cell>
          <cell r="I228" t="str">
            <v>No</v>
          </cell>
          <cell r="J228" t="str">
            <v>No</v>
          </cell>
        </row>
        <row r="229">
          <cell r="A229">
            <v>684066</v>
          </cell>
          <cell r="B229">
            <v>323291</v>
          </cell>
          <cell r="C229" t="str">
            <v>Katherine Steel Childminding</v>
          </cell>
          <cell r="D229" t="str">
            <v>07572531890</v>
          </cell>
          <cell r="E229" t="str">
            <v>katesteel74@gmail.com</v>
          </cell>
          <cell r="F229" t="str">
            <v>Childminder</v>
          </cell>
          <cell r="G229" t="str">
            <v>Childminder</v>
          </cell>
          <cell r="H229" t="str">
            <v>No</v>
          </cell>
          <cell r="I229" t="str">
            <v>Yes</v>
          </cell>
          <cell r="J229" t="str">
            <v>No</v>
          </cell>
        </row>
        <row r="230">
          <cell r="A230">
            <v>533140</v>
          </cell>
          <cell r="B230">
            <v>307115</v>
          </cell>
          <cell r="C230" t="str">
            <v>Katie's Childcare</v>
          </cell>
          <cell r="D230" t="str">
            <v>01406 550450</v>
          </cell>
          <cell r="E230" t="str">
            <v>katiex106@aol.com</v>
          </cell>
          <cell r="F230" t="str">
            <v>Childminder</v>
          </cell>
          <cell r="G230" t="str">
            <v>Childminder</v>
          </cell>
          <cell r="H230" t="str">
            <v>No</v>
          </cell>
          <cell r="I230" t="str">
            <v>No</v>
          </cell>
          <cell r="J230" t="str">
            <v>No</v>
          </cell>
        </row>
        <row r="231">
          <cell r="A231">
            <v>683985</v>
          </cell>
          <cell r="B231">
            <v>323892</v>
          </cell>
          <cell r="C231" t="str">
            <v>Kay's Childminding</v>
          </cell>
          <cell r="D231" t="str">
            <v>07894 509788</v>
          </cell>
          <cell r="E231" t="str">
            <v>kayballam29@hotmail.co.uk</v>
          </cell>
          <cell r="F231" t="str">
            <v>Childminder</v>
          </cell>
          <cell r="G231" t="str">
            <v>Childminder</v>
          </cell>
          <cell r="H231" t="str">
            <v>No</v>
          </cell>
          <cell r="I231" t="str">
            <v>No</v>
          </cell>
          <cell r="J231" t="str">
            <v>No</v>
          </cell>
        </row>
        <row r="232">
          <cell r="A232">
            <v>683802</v>
          </cell>
          <cell r="B232">
            <v>323889</v>
          </cell>
          <cell r="C232" t="str">
            <v>Kelly's Childminding Service</v>
          </cell>
          <cell r="D232" t="str">
            <v>01778 421960</v>
          </cell>
          <cell r="E232" t="str">
            <v>Kelly@kellyschildmindingservice.vpweb.co.uk</v>
          </cell>
          <cell r="F232" t="str">
            <v>Childminder</v>
          </cell>
          <cell r="G232" t="str">
            <v>Childminder</v>
          </cell>
          <cell r="H232" t="str">
            <v>No</v>
          </cell>
          <cell r="I232" t="str">
            <v>No</v>
          </cell>
          <cell r="J232" t="str">
            <v>No</v>
          </cell>
        </row>
        <row r="233">
          <cell r="A233">
            <v>683884</v>
          </cell>
          <cell r="B233">
            <v>306385</v>
          </cell>
          <cell r="C233" t="str">
            <v>Kerry Curtis</v>
          </cell>
          <cell r="D233" t="str">
            <v>01522 720246</v>
          </cell>
          <cell r="E233" t="str">
            <v>kezza.34@mail.com</v>
          </cell>
          <cell r="F233" t="str">
            <v>Childminder</v>
          </cell>
          <cell r="G233" t="str">
            <v>Childminder</v>
          </cell>
          <cell r="H233" t="str">
            <v>No</v>
          </cell>
          <cell r="I233" t="str">
            <v>No</v>
          </cell>
          <cell r="J233" t="str">
            <v>No</v>
          </cell>
        </row>
        <row r="234">
          <cell r="A234">
            <v>533128</v>
          </cell>
          <cell r="B234">
            <v>302640</v>
          </cell>
          <cell r="C234" t="str">
            <v>Kerry Heafield</v>
          </cell>
          <cell r="D234" t="str">
            <v>01472 398086</v>
          </cell>
          <cell r="E234" t="str">
            <v>Kerry.heafield@btinternet.com</v>
          </cell>
          <cell r="F234" t="str">
            <v>Childminder</v>
          </cell>
          <cell r="G234" t="str">
            <v>Childminder</v>
          </cell>
          <cell r="H234" t="str">
            <v>No</v>
          </cell>
          <cell r="I234" t="str">
            <v>No</v>
          </cell>
          <cell r="J234" t="str">
            <v>No</v>
          </cell>
        </row>
        <row r="235">
          <cell r="A235">
            <v>533133</v>
          </cell>
          <cell r="B235">
            <v>309704</v>
          </cell>
          <cell r="C235" t="str">
            <v>Kids Corner Child Minding  </v>
          </cell>
          <cell r="D235" t="str">
            <v>01476 575052</v>
          </cell>
          <cell r="E235" t="str">
            <v>kidscornerchildminding@hotmail.co.uk</v>
          </cell>
          <cell r="F235" t="str">
            <v>Childminder</v>
          </cell>
          <cell r="G235" t="str">
            <v>Childminder</v>
          </cell>
          <cell r="H235" t="str">
            <v>No</v>
          </cell>
          <cell r="I235" t="str">
            <v>No</v>
          </cell>
          <cell r="J235" t="str">
            <v>No</v>
          </cell>
        </row>
        <row r="236">
          <cell r="A236">
            <v>683813</v>
          </cell>
          <cell r="B236">
            <v>312733</v>
          </cell>
          <cell r="C236" t="str">
            <v>Kids Corner Nursery</v>
          </cell>
          <cell r="D236" t="str">
            <v xml:space="preserve">01526 321388 </v>
          </cell>
          <cell r="E236" t="str">
            <v>laura@kidscornerdaynursery.com</v>
          </cell>
          <cell r="F236" t="str">
            <v>Sessional</v>
          </cell>
          <cell r="G236" t="str">
            <v>Private</v>
          </cell>
          <cell r="H236" t="str">
            <v>Yes</v>
          </cell>
          <cell r="I236" t="str">
            <v>Yes</v>
          </cell>
          <cell r="J236" t="str">
            <v>Yes</v>
          </cell>
        </row>
        <row r="237">
          <cell r="A237">
            <v>546423</v>
          </cell>
          <cell r="B237">
            <v>302364</v>
          </cell>
          <cell r="C237" t="str">
            <v>Kidzone Preschool</v>
          </cell>
          <cell r="D237" t="str">
            <v>01400 262621</v>
          </cell>
          <cell r="E237" t="str">
            <v>admin@kidzonecranwell.co.uk; manager@kidzonecranwell.co.uk</v>
          </cell>
          <cell r="F237" t="str">
            <v>FDC</v>
          </cell>
          <cell r="G237" t="str">
            <v>Voluntary</v>
          </cell>
          <cell r="H237" t="str">
            <v>Yes</v>
          </cell>
          <cell r="I237" t="str">
            <v>Yes</v>
          </cell>
          <cell r="J237" t="str">
            <v>Yes</v>
          </cell>
        </row>
        <row r="238">
          <cell r="A238" t="str">
            <v>N/A</v>
          </cell>
          <cell r="B238">
            <v>301712</v>
          </cell>
          <cell r="C238" t="str">
            <v>Kim Everitt</v>
          </cell>
          <cell r="D238" t="str">
            <v xml:space="preserve">01205 358956 </v>
          </cell>
          <cell r="E238" t="str">
            <v>kse123@fsmail.net</v>
          </cell>
          <cell r="F238" t="str">
            <v>Childminder</v>
          </cell>
          <cell r="G238" t="str">
            <v>Childminder</v>
          </cell>
          <cell r="H238" t="str">
            <v>No</v>
          </cell>
          <cell r="I238" t="str">
            <v>No</v>
          </cell>
          <cell r="J238" t="str">
            <v>No</v>
          </cell>
        </row>
        <row r="239">
          <cell r="A239">
            <v>524411</v>
          </cell>
          <cell r="B239">
            <v>300769</v>
          </cell>
          <cell r="C239" t="str">
            <v>Kings Farm Day Nursery</v>
          </cell>
          <cell r="D239" t="str">
            <v>01400 282662</v>
          </cell>
          <cell r="E239" t="str">
            <v>kingsfarm@live.co.uk</v>
          </cell>
          <cell r="F239" t="str">
            <v>FDC</v>
          </cell>
          <cell r="G239" t="str">
            <v>Private</v>
          </cell>
          <cell r="H239" t="str">
            <v>Yes</v>
          </cell>
          <cell r="I239" t="str">
            <v>Yes</v>
          </cell>
          <cell r="J239" t="str">
            <v>Yes</v>
          </cell>
        </row>
        <row r="240">
          <cell r="A240">
            <v>520124</v>
          </cell>
          <cell r="B240">
            <v>300776</v>
          </cell>
          <cell r="C240" t="str">
            <v>Kirkby On Bain Nursery</v>
          </cell>
          <cell r="D240" t="str">
            <v>01526 352228 / 07960279792</v>
          </cell>
          <cell r="E240" t="str">
            <v>kirkbyonbainnursery@hotmail.co.uk</v>
          </cell>
          <cell r="F240" t="str">
            <v>FDC</v>
          </cell>
          <cell r="G240" t="str">
            <v>Voluntary</v>
          </cell>
          <cell r="H240" t="str">
            <v>No</v>
          </cell>
          <cell r="I240" t="str">
            <v>No</v>
          </cell>
          <cell r="J240" t="str">
            <v>No</v>
          </cell>
        </row>
        <row r="241">
          <cell r="A241">
            <v>683908</v>
          </cell>
          <cell r="B241">
            <v>323886</v>
          </cell>
          <cell r="C241" t="str">
            <v>Kirsty Gray</v>
          </cell>
          <cell r="D241" t="str">
            <v>07903 706748</v>
          </cell>
          <cell r="E241" t="str">
            <v>Kirsty-gray@live.co.uk</v>
          </cell>
          <cell r="F241" t="str">
            <v>Childminder</v>
          </cell>
          <cell r="G241" t="str">
            <v>Childminder</v>
          </cell>
          <cell r="H241" t="str">
            <v>No</v>
          </cell>
          <cell r="I241" t="str">
            <v>No</v>
          </cell>
          <cell r="J241" t="str">
            <v>No</v>
          </cell>
        </row>
        <row r="242">
          <cell r="A242">
            <v>684072</v>
          </cell>
          <cell r="B242">
            <v>323597</v>
          </cell>
          <cell r="C242" t="str">
            <v>Kitty's Korner</v>
          </cell>
          <cell r="D242" t="str">
            <v>01507450040</v>
          </cell>
          <cell r="E242" t="str">
            <v xml:space="preserve">cloughyme@hotmail.co.uk  </v>
          </cell>
          <cell r="F242" t="str">
            <v>Childminder</v>
          </cell>
          <cell r="G242" t="str">
            <v>Childminder</v>
          </cell>
          <cell r="H242" t="str">
            <v>No</v>
          </cell>
          <cell r="I242" t="str">
            <v>Yes</v>
          </cell>
          <cell r="J242" t="str">
            <v>No</v>
          </cell>
        </row>
        <row r="243">
          <cell r="A243">
            <v>516180</v>
          </cell>
          <cell r="B243">
            <v>300751</v>
          </cell>
          <cell r="C243" t="str">
            <v>Ladybirds Preschool</v>
          </cell>
          <cell r="D243" t="str">
            <v>01469 561100</v>
          </cell>
          <cell r="E243" t="str">
            <v>supervisors@ladybirdspreschool.co.uk</v>
          </cell>
          <cell r="F243" t="str">
            <v>FDC</v>
          </cell>
          <cell r="G243" t="str">
            <v>Voluntary</v>
          </cell>
          <cell r="H243" t="str">
            <v>No</v>
          </cell>
          <cell r="I243" t="str">
            <v>No</v>
          </cell>
          <cell r="J243" t="str">
            <v>No</v>
          </cell>
        </row>
        <row r="244">
          <cell r="A244">
            <v>546475</v>
          </cell>
          <cell r="B244">
            <v>303689</v>
          </cell>
          <cell r="C244" t="str">
            <v>Ladybirds Preschool Playgroup West Pinchbeck</v>
          </cell>
          <cell r="D244" t="str">
            <v>07944 289030/ 01775 640848</v>
          </cell>
          <cell r="E244" t="str">
            <v>ladybirdswestpinchbeck@hotmail.co.uk</v>
          </cell>
          <cell r="F244" t="str">
            <v>Sessional</v>
          </cell>
          <cell r="G244" t="str">
            <v>Voluntary</v>
          </cell>
          <cell r="H244" t="str">
            <v>No</v>
          </cell>
          <cell r="I244" t="str">
            <v>No</v>
          </cell>
          <cell r="J244" t="str">
            <v>No</v>
          </cell>
        </row>
        <row r="245">
          <cell r="A245">
            <v>581604</v>
          </cell>
          <cell r="B245">
            <v>300794</v>
          </cell>
          <cell r="C245" t="str">
            <v>Langtoft Preschool</v>
          </cell>
          <cell r="D245" t="str">
            <v>07852 834700</v>
          </cell>
          <cell r="E245" t="str">
            <v>langtoftpreschool@btinternet.com</v>
          </cell>
          <cell r="F245" t="str">
            <v>FDC</v>
          </cell>
          <cell r="G245" t="str">
            <v>Voluntary</v>
          </cell>
          <cell r="H245" t="str">
            <v>No</v>
          </cell>
          <cell r="I245" t="str">
            <v>No</v>
          </cell>
          <cell r="J245" t="str">
            <v>No</v>
          </cell>
        </row>
        <row r="246">
          <cell r="A246">
            <v>599330</v>
          </cell>
          <cell r="B246">
            <v>310242</v>
          </cell>
          <cell r="C246" t="str">
            <v>Lea Preschool and Kid's Club</v>
          </cell>
          <cell r="D246" t="str">
            <v xml:space="preserve">01427 613193 </v>
          </cell>
          <cell r="E246" t="str">
            <v>leapreschoolandkidsclub@gmail.com</v>
          </cell>
          <cell r="F246" t="str">
            <v>Sessional</v>
          </cell>
          <cell r="G246" t="str">
            <v>Private</v>
          </cell>
          <cell r="H246" t="str">
            <v>Yes</v>
          </cell>
          <cell r="I246" t="str">
            <v>Yes</v>
          </cell>
          <cell r="J246" t="str">
            <v>Yes</v>
          </cell>
        </row>
        <row r="247">
          <cell r="A247">
            <v>546534</v>
          </cell>
          <cell r="B247">
            <v>306074</v>
          </cell>
          <cell r="C247" t="str">
            <v>Lilliput Day Nursery Boston</v>
          </cell>
          <cell r="D247" t="str">
            <v>01205 358312</v>
          </cell>
          <cell r="E247" t="str">
            <v>lilliputdaynursery@live.co.uk</v>
          </cell>
          <cell r="F247" t="str">
            <v>FDC</v>
          </cell>
          <cell r="G247" t="str">
            <v>Private</v>
          </cell>
          <cell r="H247" t="str">
            <v>No</v>
          </cell>
          <cell r="I247" t="str">
            <v>No</v>
          </cell>
          <cell r="J247" t="str">
            <v>No</v>
          </cell>
        </row>
        <row r="248">
          <cell r="A248">
            <v>683831</v>
          </cell>
          <cell r="B248">
            <v>314528</v>
          </cell>
          <cell r="C248" t="str">
            <v>Lilliput Day Nursery Spalding</v>
          </cell>
          <cell r="D248" t="str">
            <v>01775 766130</v>
          </cell>
          <cell r="E248" t="str">
            <v xml:space="preserve">info@lilliputspalding.co.uk  </v>
          </cell>
          <cell r="F248" t="str">
            <v>FDC</v>
          </cell>
          <cell r="G248" t="str">
            <v>Private</v>
          </cell>
          <cell r="H248" t="str">
            <v>No</v>
          </cell>
          <cell r="I248" t="str">
            <v>No</v>
          </cell>
          <cell r="J248" t="str">
            <v>No</v>
          </cell>
        </row>
        <row r="249">
          <cell r="A249">
            <v>684106</v>
          </cell>
          <cell r="B249">
            <v>301033</v>
          </cell>
          <cell r="C249" t="str">
            <v>Limes Play and Learn Limited</v>
          </cell>
          <cell r="D249" t="str">
            <v>01507 609 199</v>
          </cell>
          <cell r="E249" t="str">
            <v>limesplaynlearn@btconnect.com</v>
          </cell>
          <cell r="F249" t="str">
            <v>FDC</v>
          </cell>
          <cell r="G249" t="str">
            <v>Private</v>
          </cell>
          <cell r="I249" t="str">
            <v>Yes</v>
          </cell>
        </row>
        <row r="250">
          <cell r="A250">
            <v>515191</v>
          </cell>
          <cell r="B250">
            <v>309702</v>
          </cell>
          <cell r="C250" t="str">
            <v>Lincoln Minster School</v>
          </cell>
          <cell r="D250" t="str">
            <v>01522 524622</v>
          </cell>
          <cell r="E250" t="str">
            <v>sue.skinner@lincolnminsterschool.co.uk; kathy.coulson@lincolnminsterschool.co.uk</v>
          </cell>
          <cell r="F250" t="str">
            <v>IDP</v>
          </cell>
          <cell r="G250" t="str">
            <v>Independent</v>
          </cell>
          <cell r="H250" t="str">
            <v>No</v>
          </cell>
          <cell r="I250" t="str">
            <v>No</v>
          </cell>
          <cell r="J250" t="str">
            <v>No</v>
          </cell>
        </row>
        <row r="251">
          <cell r="A251">
            <v>684009</v>
          </cell>
          <cell r="B251">
            <v>303386</v>
          </cell>
          <cell r="C251" t="str">
            <v>Linda Favell</v>
          </cell>
          <cell r="D251" t="str">
            <v>01205 724211</v>
          </cell>
          <cell r="E251" t="str">
            <v xml:space="preserve">Lindafavell@aol.com </v>
          </cell>
          <cell r="F251" t="str">
            <v>Childminder</v>
          </cell>
          <cell r="G251" t="str">
            <v>Childminder</v>
          </cell>
          <cell r="H251" t="str">
            <v>No</v>
          </cell>
          <cell r="I251" t="str">
            <v>No</v>
          </cell>
          <cell r="J251" t="str">
            <v>No</v>
          </cell>
        </row>
        <row r="252">
          <cell r="A252">
            <v>684051</v>
          </cell>
          <cell r="B252">
            <v>321971</v>
          </cell>
          <cell r="C252" t="str">
            <v>Linda Kettell</v>
          </cell>
          <cell r="D252" t="str">
            <v>01522 753786</v>
          </cell>
          <cell r="E252" t="str">
            <v>D.kettell@sky.com</v>
          </cell>
          <cell r="F252" t="str">
            <v>Childminder</v>
          </cell>
          <cell r="G252" t="str">
            <v>Childminder</v>
          </cell>
          <cell r="H252" t="str">
            <v>No</v>
          </cell>
          <cell r="I252" t="str">
            <v>Yes</v>
          </cell>
          <cell r="J252" t="str">
            <v>No</v>
          </cell>
        </row>
        <row r="253">
          <cell r="A253">
            <v>684058</v>
          </cell>
          <cell r="B253">
            <v>322317</v>
          </cell>
          <cell r="C253" t="str">
            <v>Lisa Seelig Moore</v>
          </cell>
          <cell r="D253" t="str">
            <v>01522 751006</v>
          </cell>
          <cell r="E253" t="str">
            <v>lisa.moore9@ntlworld.com</v>
          </cell>
          <cell r="F253" t="str">
            <v>Childminder</v>
          </cell>
          <cell r="G253" t="str">
            <v>Childminder</v>
          </cell>
          <cell r="H253" t="str">
            <v>No</v>
          </cell>
          <cell r="I253" t="str">
            <v>Yes</v>
          </cell>
          <cell r="J253" t="str">
            <v>No</v>
          </cell>
        </row>
        <row r="254">
          <cell r="A254">
            <v>582130</v>
          </cell>
          <cell r="B254">
            <v>302022</v>
          </cell>
          <cell r="C254" t="str">
            <v>Little Acorn Preschool Playgroup</v>
          </cell>
          <cell r="D254" t="str">
            <v>01522 730868</v>
          </cell>
          <cell r="E254" t="str">
            <v>littleacornsingham@hotmail.co.uk</v>
          </cell>
          <cell r="F254" t="str">
            <v>Sessional</v>
          </cell>
          <cell r="G254" t="str">
            <v>Voluntary</v>
          </cell>
          <cell r="H254" t="str">
            <v>No</v>
          </cell>
          <cell r="I254" t="str">
            <v>No</v>
          </cell>
          <cell r="J254" t="str">
            <v>No</v>
          </cell>
        </row>
        <row r="255">
          <cell r="A255">
            <v>684053</v>
          </cell>
          <cell r="B255">
            <v>321969</v>
          </cell>
          <cell r="C255" t="str">
            <v>Little Acorns</v>
          </cell>
          <cell r="D255" t="str">
            <v>07419895922</v>
          </cell>
          <cell r="E255" t="str">
            <v>littleacorns.leadenham@gmail.com</v>
          </cell>
          <cell r="F255" t="str">
            <v>Sessional</v>
          </cell>
          <cell r="G255" t="str">
            <v>Private</v>
          </cell>
          <cell r="H255" t="str">
            <v>No</v>
          </cell>
          <cell r="I255" t="str">
            <v>Yes</v>
          </cell>
          <cell r="J255" t="str">
            <v>No</v>
          </cell>
        </row>
        <row r="256">
          <cell r="A256">
            <v>684068</v>
          </cell>
          <cell r="B256">
            <v>323343</v>
          </cell>
          <cell r="C256" t="str">
            <v>Little Acorns</v>
          </cell>
          <cell r="D256" t="str">
            <v>07828069260</v>
          </cell>
          <cell r="E256" t="str">
            <v>lizlittleacorns@hotmail.com</v>
          </cell>
          <cell r="F256" t="str">
            <v>Childminder</v>
          </cell>
          <cell r="G256" t="str">
            <v>Childminder</v>
          </cell>
          <cell r="H256" t="str">
            <v>No</v>
          </cell>
          <cell r="I256" t="str">
            <v>Yes</v>
          </cell>
          <cell r="J256" t="str">
            <v>No</v>
          </cell>
        </row>
        <row r="257">
          <cell r="A257">
            <v>512545</v>
          </cell>
          <cell r="B257">
            <v>304480</v>
          </cell>
          <cell r="C257" t="str">
            <v>Little Acorns Day Nursery</v>
          </cell>
          <cell r="D257" t="str">
            <v>01205 360556</v>
          </cell>
          <cell r="E257" t="str">
            <v>boston.nursery@littleacornsgroup.com</v>
          </cell>
          <cell r="F257" t="str">
            <v>FDC</v>
          </cell>
          <cell r="G257" t="str">
            <v>Private</v>
          </cell>
          <cell r="H257" t="str">
            <v>No</v>
          </cell>
          <cell r="I257" t="str">
            <v>No</v>
          </cell>
          <cell r="J257" t="str">
            <v>No</v>
          </cell>
        </row>
        <row r="258">
          <cell r="A258">
            <v>684080</v>
          </cell>
          <cell r="B258">
            <v>324914</v>
          </cell>
          <cell r="C258" t="str">
            <v>Little Beetle Ltd</v>
          </cell>
          <cell r="D258" t="str">
            <v>07725858925</v>
          </cell>
          <cell r="E258" t="str">
            <v>apspa2011@hotmail.co.uk</v>
          </cell>
          <cell r="F258" t="str">
            <v>Childminder</v>
          </cell>
          <cell r="G258" t="str">
            <v>Childminder</v>
          </cell>
          <cell r="H258" t="str">
            <v>No</v>
          </cell>
          <cell r="I258" t="str">
            <v>Yes</v>
          </cell>
          <cell r="J258" t="str">
            <v>No</v>
          </cell>
        </row>
        <row r="259">
          <cell r="A259">
            <v>533136</v>
          </cell>
          <cell r="B259">
            <v>310288</v>
          </cell>
          <cell r="C259" t="str">
            <v xml:space="preserve">Little Buttons </v>
          </cell>
          <cell r="D259" t="str">
            <v>07912 574820</v>
          </cell>
          <cell r="E259" t="str">
            <v>littlebuttons12@hotmail.co.uk</v>
          </cell>
          <cell r="F259" t="str">
            <v>Childminder</v>
          </cell>
          <cell r="G259" t="str">
            <v>Childminder</v>
          </cell>
          <cell r="H259" t="str">
            <v>No</v>
          </cell>
          <cell r="I259" t="str">
            <v>No</v>
          </cell>
          <cell r="J259" t="str">
            <v>No</v>
          </cell>
        </row>
        <row r="260">
          <cell r="A260">
            <v>684056</v>
          </cell>
          <cell r="B260">
            <v>322227</v>
          </cell>
          <cell r="C260" t="str">
            <v>Little Chicks Daycare</v>
          </cell>
          <cell r="D260" t="str">
            <v>01522 689956</v>
          </cell>
          <cell r="E260" t="str">
            <v>callaghan_a@hotmail.com</v>
          </cell>
          <cell r="F260" t="str">
            <v>Childminder</v>
          </cell>
          <cell r="G260" t="str">
            <v>Childminder</v>
          </cell>
          <cell r="H260" t="str">
            <v>no</v>
          </cell>
          <cell r="I260" t="str">
            <v>Yes</v>
          </cell>
          <cell r="J260" t="str">
            <v>no</v>
          </cell>
        </row>
        <row r="261">
          <cell r="A261">
            <v>684052</v>
          </cell>
          <cell r="B261">
            <v>321970</v>
          </cell>
          <cell r="C261" t="str">
            <v>Little Ducklings Childcare</v>
          </cell>
          <cell r="D261" t="str">
            <v>07872 512288</v>
          </cell>
          <cell r="E261" t="str">
            <v>littleducklingsboston@gmail.com</v>
          </cell>
          <cell r="F261" t="str">
            <v>Childminder</v>
          </cell>
          <cell r="G261" t="str">
            <v>Childminder</v>
          </cell>
          <cell r="H261" t="str">
            <v>No</v>
          </cell>
          <cell r="I261" t="str">
            <v>Yes</v>
          </cell>
          <cell r="J261" t="str">
            <v>No</v>
          </cell>
        </row>
        <row r="262">
          <cell r="A262">
            <v>599252</v>
          </cell>
          <cell r="B262">
            <v>310021</v>
          </cell>
          <cell r="C262" t="str">
            <v>Little Ducklings Preschool</v>
          </cell>
          <cell r="D262" t="str">
            <v>01472 840387/ 07863 981748</v>
          </cell>
          <cell r="E262" t="str">
            <v>littleducklingspreschool@gmail.com</v>
          </cell>
          <cell r="F262" t="str">
            <v>Sessional</v>
          </cell>
          <cell r="G262" t="str">
            <v>Private</v>
          </cell>
          <cell r="H262" t="str">
            <v>No</v>
          </cell>
          <cell r="I262" t="str">
            <v>Yes</v>
          </cell>
          <cell r="J262" t="str">
            <v>Yes</v>
          </cell>
        </row>
        <row r="263">
          <cell r="A263">
            <v>683879</v>
          </cell>
          <cell r="B263">
            <v>314251</v>
          </cell>
          <cell r="C263" t="str">
            <v>Little Explorers (Grantham)</v>
          </cell>
          <cell r="D263" t="str">
            <v xml:space="preserve">01476 575711 </v>
          </cell>
          <cell r="E263" t="str">
            <v>littleexplorers@childrenslinks.org.uk</v>
          </cell>
          <cell r="F263" t="str">
            <v>FDC</v>
          </cell>
          <cell r="G263" t="str">
            <v>Private</v>
          </cell>
          <cell r="H263" t="str">
            <v>Yes</v>
          </cell>
          <cell r="I263" t="str">
            <v>No</v>
          </cell>
          <cell r="J263" t="str">
            <v>No</v>
          </cell>
        </row>
        <row r="264">
          <cell r="A264">
            <v>684120</v>
          </cell>
          <cell r="B264">
            <v>309863</v>
          </cell>
          <cell r="C264" t="str">
            <v xml:space="preserve">Little Explorers Nursery </v>
          </cell>
          <cell r="D264" t="str">
            <v>01205 723664</v>
          </cell>
          <cell r="E264" t="str">
            <v>helen.king@alpha-nurseries.co.uk</v>
          </cell>
          <cell r="F264" t="str">
            <v>FDC</v>
          </cell>
          <cell r="G264" t="str">
            <v>Private</v>
          </cell>
          <cell r="I264" t="str">
            <v>Yes</v>
          </cell>
        </row>
        <row r="265">
          <cell r="A265">
            <v>684112</v>
          </cell>
          <cell r="B265">
            <v>327246</v>
          </cell>
          <cell r="C265" t="str">
            <v>Little Friends Childcare</v>
          </cell>
          <cell r="D265" t="str">
            <v>01673 844760</v>
          </cell>
          <cell r="E265" t="str">
            <v>drakes.donna@yahoo.co.uk</v>
          </cell>
          <cell r="F265" t="str">
            <v>Childminder</v>
          </cell>
          <cell r="G265" t="str">
            <v>Childminder</v>
          </cell>
          <cell r="I265" t="str">
            <v>Yes</v>
          </cell>
        </row>
        <row r="266">
          <cell r="A266">
            <v>580067</v>
          </cell>
          <cell r="B266">
            <v>310705</v>
          </cell>
          <cell r="C266" t="str">
            <v xml:space="preserve">Little Gems Childminding </v>
          </cell>
          <cell r="D266" t="str">
            <v>01522 712737 &amp; 07823 337510</v>
          </cell>
          <cell r="E266" t="str">
            <v>jan@garnett55.fsnet.co.uk; Littlegemschildminding180@gmail.com</v>
          </cell>
          <cell r="F266" t="str">
            <v>Childminder</v>
          </cell>
          <cell r="G266" t="str">
            <v>Childminder</v>
          </cell>
          <cell r="H266" t="str">
            <v>No</v>
          </cell>
          <cell r="I266" t="str">
            <v>No</v>
          </cell>
          <cell r="J266" t="str">
            <v>No</v>
          </cell>
        </row>
        <row r="267">
          <cell r="A267">
            <v>683788</v>
          </cell>
          <cell r="B267">
            <v>311861</v>
          </cell>
          <cell r="C267" t="str">
            <v>Little Hands</v>
          </cell>
          <cell r="D267" t="str">
            <v>07921 222395</v>
          </cell>
          <cell r="E267" t="str">
            <v>Littlehands123@btinternet.com</v>
          </cell>
          <cell r="F267" t="str">
            <v>Childminder</v>
          </cell>
          <cell r="G267" t="str">
            <v>Childminder</v>
          </cell>
          <cell r="H267" t="str">
            <v>No</v>
          </cell>
          <cell r="I267" t="str">
            <v>No</v>
          </cell>
          <cell r="J267" t="str">
            <v>No</v>
          </cell>
        </row>
        <row r="268">
          <cell r="A268" t="str">
            <v>N/A</v>
          </cell>
          <cell r="B268">
            <v>314441</v>
          </cell>
          <cell r="C268" t="str">
            <v>Little Hearts Childcare</v>
          </cell>
          <cell r="D268" t="str">
            <v>01775 710302</v>
          </cell>
          <cell r="F268" t="str">
            <v>Childminder</v>
          </cell>
          <cell r="G268" t="str">
            <v>Childminder</v>
          </cell>
          <cell r="H268" t="str">
            <v>No</v>
          </cell>
          <cell r="I268" t="str">
            <v>No</v>
          </cell>
          <cell r="J268" t="str">
            <v>No</v>
          </cell>
        </row>
        <row r="269">
          <cell r="A269" t="str">
            <v>N/A</v>
          </cell>
          <cell r="B269" t="str">
            <v>Non EYE</v>
          </cell>
          <cell r="C269" t="str">
            <v>Little Hoppers Childminding</v>
          </cell>
          <cell r="D269" t="str">
            <v>01522 806401</v>
          </cell>
          <cell r="E269" t="str">
            <v>littlehopperschildminding@gmail.com</v>
          </cell>
          <cell r="F269" t="str">
            <v>Childminder</v>
          </cell>
          <cell r="G269" t="str">
            <v>Childminder</v>
          </cell>
          <cell r="H269" t="str">
            <v>No</v>
          </cell>
          <cell r="I269" t="str">
            <v>No</v>
          </cell>
          <cell r="J269" t="str">
            <v>No</v>
          </cell>
        </row>
        <row r="270">
          <cell r="A270">
            <v>599259</v>
          </cell>
          <cell r="B270">
            <v>319035</v>
          </cell>
          <cell r="C270" t="str">
            <v>Little Jesters (Faldingworth Primary School)</v>
          </cell>
          <cell r="D270" t="str">
            <v>01673 885366</v>
          </cell>
          <cell r="E270" t="str">
            <v>littlejesters14@gmail.com</v>
          </cell>
          <cell r="F270" t="str">
            <v>Sessional</v>
          </cell>
          <cell r="G270" t="str">
            <v>Voluntary</v>
          </cell>
          <cell r="H270" t="str">
            <v>No</v>
          </cell>
          <cell r="I270" t="str">
            <v>No</v>
          </cell>
          <cell r="J270" t="str">
            <v>No</v>
          </cell>
        </row>
        <row r="271">
          <cell r="A271">
            <v>546559</v>
          </cell>
          <cell r="B271">
            <v>307529</v>
          </cell>
          <cell r="C271" t="str">
            <v>Little Lambs Grimoldby</v>
          </cell>
          <cell r="D271" t="str">
            <v>01507 327529</v>
          </cell>
          <cell r="E271" t="str">
            <v>kathryn@littlelambspreschool.co.uk</v>
          </cell>
          <cell r="F271" t="str">
            <v>Sessional</v>
          </cell>
          <cell r="G271" t="str">
            <v>Private</v>
          </cell>
          <cell r="H271" t="str">
            <v>No</v>
          </cell>
          <cell r="I271" t="str">
            <v>No</v>
          </cell>
          <cell r="J271" t="str">
            <v>No</v>
          </cell>
        </row>
        <row r="272">
          <cell r="A272">
            <v>546512</v>
          </cell>
          <cell r="B272">
            <v>304429</v>
          </cell>
          <cell r="C272" t="str">
            <v>Little Leaps</v>
          </cell>
          <cell r="D272" t="str">
            <v>01476 575205</v>
          </cell>
          <cell r="E272" t="str">
            <v>info@littleleaps.co.uk</v>
          </cell>
          <cell r="F272" t="str">
            <v>FDC</v>
          </cell>
          <cell r="G272" t="str">
            <v>Private</v>
          </cell>
          <cell r="H272" t="str">
            <v>Yes</v>
          </cell>
          <cell r="I272" t="str">
            <v>Yes</v>
          </cell>
          <cell r="J272" t="str">
            <v>Yes</v>
          </cell>
        </row>
        <row r="273">
          <cell r="A273">
            <v>683862</v>
          </cell>
          <cell r="B273">
            <v>314298</v>
          </cell>
          <cell r="C273" t="str">
            <v>Little Learners Preschool</v>
          </cell>
          <cell r="D273" t="str">
            <v>01754 766588</v>
          </cell>
          <cell r="E273" t="str">
            <v>littlelearnersnursery@yahoo.co.uk kelly@littlelearnersnurseryschool.co.uk</v>
          </cell>
          <cell r="F273" t="str">
            <v>FDC</v>
          </cell>
          <cell r="G273" t="str">
            <v>Private</v>
          </cell>
          <cell r="H273" t="str">
            <v>No</v>
          </cell>
          <cell r="I273" t="str">
            <v>No</v>
          </cell>
          <cell r="J273" t="str">
            <v>No</v>
          </cell>
        </row>
        <row r="274">
          <cell r="A274">
            <v>546545</v>
          </cell>
          <cell r="B274">
            <v>306436</v>
          </cell>
          <cell r="C274" t="str">
            <v>Little Learners Skegness</v>
          </cell>
          <cell r="D274" t="str">
            <v xml:space="preserve">01754 765158 </v>
          </cell>
          <cell r="E274" t="str">
            <v>littlelearnersnursery@yahoo.co.uk kelly@littlelearnersnurseryschool.co.uk</v>
          </cell>
          <cell r="F274" t="str">
            <v>FDC</v>
          </cell>
          <cell r="G274" t="str">
            <v>Private</v>
          </cell>
          <cell r="H274" t="str">
            <v>No</v>
          </cell>
          <cell r="I274" t="str">
            <v>No</v>
          </cell>
          <cell r="J274" t="str">
            <v>No</v>
          </cell>
        </row>
        <row r="275">
          <cell r="A275">
            <v>546411</v>
          </cell>
          <cell r="B275">
            <v>308070</v>
          </cell>
          <cell r="C275" t="str">
            <v>Little Legs</v>
          </cell>
          <cell r="D275" t="str">
            <v>01476 860053</v>
          </cell>
          <cell r="E275" t="str">
            <v xml:space="preserve">Littlelegs.nursery@hotmail.com </v>
          </cell>
          <cell r="F275" t="str">
            <v>FDC</v>
          </cell>
          <cell r="G275" t="str">
            <v>Private</v>
          </cell>
          <cell r="H275" t="str">
            <v>Yes</v>
          </cell>
          <cell r="I275" t="str">
            <v>Yes</v>
          </cell>
          <cell r="J275" t="str">
            <v>Yes</v>
          </cell>
        </row>
        <row r="276">
          <cell r="A276">
            <v>683899</v>
          </cell>
          <cell r="B276">
            <v>323882</v>
          </cell>
          <cell r="C276" t="str">
            <v>Little Legs Child Minding</v>
          </cell>
          <cell r="D276" t="str">
            <v>01472 823608</v>
          </cell>
          <cell r="E276" t="str">
            <v>lauragoodwin841@yahoo.com</v>
          </cell>
          <cell r="F276" t="str">
            <v>Childminder</v>
          </cell>
          <cell r="G276" t="str">
            <v>Childminder</v>
          </cell>
          <cell r="H276" t="str">
            <v>No</v>
          </cell>
          <cell r="I276" t="str">
            <v>No</v>
          </cell>
          <cell r="J276" t="str">
            <v>No</v>
          </cell>
        </row>
        <row r="277">
          <cell r="A277">
            <v>684130</v>
          </cell>
          <cell r="B277" t="str">
            <v>Awaiting</v>
          </cell>
          <cell r="C277" t="str">
            <v xml:space="preserve">Little Lions Nursery Ltd </v>
          </cell>
          <cell r="D277" t="str">
            <v xml:space="preserve">01205 327901 </v>
          </cell>
          <cell r="E277" t="str">
            <v>Littlelionsnursery@outlook.com</v>
          </cell>
          <cell r="F277" t="str">
            <v>FDC</v>
          </cell>
          <cell r="G277" t="str">
            <v xml:space="preserve">Private </v>
          </cell>
        </row>
        <row r="278">
          <cell r="A278">
            <v>683915</v>
          </cell>
          <cell r="B278">
            <v>316628</v>
          </cell>
          <cell r="C278" t="str">
            <v>Little Lockets Nursery</v>
          </cell>
          <cell r="D278" t="str">
            <v>01529 461634</v>
          </cell>
          <cell r="E278" t="str">
            <v>info@littlelockets.co.uk</v>
          </cell>
          <cell r="F278" t="str">
            <v>FDC</v>
          </cell>
          <cell r="G278" t="str">
            <v>Private</v>
          </cell>
          <cell r="H278" t="str">
            <v>No</v>
          </cell>
          <cell r="I278" t="str">
            <v>Yes</v>
          </cell>
          <cell r="J278" t="str">
            <v>No</v>
          </cell>
        </row>
        <row r="279">
          <cell r="A279">
            <v>683853</v>
          </cell>
          <cell r="B279">
            <v>313778</v>
          </cell>
          <cell r="C279" t="str">
            <v>Little Oaks</v>
          </cell>
          <cell r="D279" t="str">
            <v>01775 760366</v>
          </cell>
          <cell r="E279" t="str">
            <v>jen@outstandingchildcare.co.uk</v>
          </cell>
          <cell r="F279" t="str">
            <v>FDC</v>
          </cell>
          <cell r="G279" t="str">
            <v>Private</v>
          </cell>
          <cell r="H279" t="str">
            <v>No</v>
          </cell>
          <cell r="I279" t="str">
            <v>No</v>
          </cell>
          <cell r="J279" t="str">
            <v>No</v>
          </cell>
        </row>
        <row r="280">
          <cell r="A280">
            <v>684082</v>
          </cell>
          <cell r="B280">
            <v>324912</v>
          </cell>
          <cell r="C280" t="str">
            <v>Little Ones Childminding</v>
          </cell>
          <cell r="D280" t="str">
            <v>07964864756</v>
          </cell>
          <cell r="E280" t="str">
            <v>lauren.littleones@gmail.com</v>
          </cell>
          <cell r="F280" t="str">
            <v>Childminder</v>
          </cell>
          <cell r="G280" t="str">
            <v>Childminder</v>
          </cell>
          <cell r="H280" t="str">
            <v>No</v>
          </cell>
          <cell r="I280" t="str">
            <v>Yes</v>
          </cell>
          <cell r="J280" t="str">
            <v>No</v>
          </cell>
        </row>
        <row r="281">
          <cell r="A281">
            <v>683992</v>
          </cell>
          <cell r="B281">
            <v>317189</v>
          </cell>
          <cell r="C281" t="str">
            <v>Little Owls Children's Nursery</v>
          </cell>
          <cell r="D281" t="str">
            <v>01522 691843/ 07597 389406</v>
          </cell>
          <cell r="E281" t="str">
            <v xml:space="preserve">enquiries@littleowlsnursery.org </v>
          </cell>
          <cell r="F281" t="str">
            <v>FDC</v>
          </cell>
          <cell r="G281" t="str">
            <v>Private</v>
          </cell>
          <cell r="H281" t="str">
            <v>No</v>
          </cell>
          <cell r="I281" t="str">
            <v>No</v>
          </cell>
          <cell r="J281" t="str">
            <v>No</v>
          </cell>
        </row>
        <row r="282">
          <cell r="A282">
            <v>546518</v>
          </cell>
          <cell r="B282">
            <v>303495</v>
          </cell>
          <cell r="C282" t="str">
            <v>Little Pickles Preschool</v>
          </cell>
          <cell r="D282" t="str">
            <v>07944 255588</v>
          </cell>
          <cell r="E282" t="str">
            <v>littlepickles123@googlemail.com</v>
          </cell>
          <cell r="F282" t="str">
            <v>FDC</v>
          </cell>
          <cell r="G282" t="str">
            <v>Private</v>
          </cell>
          <cell r="H282" t="str">
            <v>No</v>
          </cell>
          <cell r="I282" t="str">
            <v>No</v>
          </cell>
          <cell r="J282" t="str">
            <v>No</v>
          </cell>
        </row>
        <row r="283">
          <cell r="A283">
            <v>546435</v>
          </cell>
          <cell r="B283">
            <v>302588</v>
          </cell>
          <cell r="C283" t="str">
            <v>Little Pickles PreSchool (Branston)</v>
          </cell>
          <cell r="D283" t="str">
            <v>01522 793112/ 07809 471486</v>
          </cell>
          <cell r="E283" t="str">
            <v>info@little-pickles.com</v>
          </cell>
          <cell r="F283" t="str">
            <v>Sessional</v>
          </cell>
          <cell r="G283" t="str">
            <v>Voluntary</v>
          </cell>
          <cell r="H283" t="str">
            <v>No</v>
          </cell>
          <cell r="I283" t="str">
            <v>No</v>
          </cell>
          <cell r="J283" t="str">
            <v>No</v>
          </cell>
        </row>
        <row r="284">
          <cell r="A284">
            <v>684098</v>
          </cell>
          <cell r="B284">
            <v>326088</v>
          </cell>
          <cell r="C284" t="str">
            <v>Little Rays Of Sunshine Childminding</v>
          </cell>
          <cell r="D284">
            <v>7842795826</v>
          </cell>
          <cell r="E284" t="str">
            <v>laura.butterworth@btinternet.com</v>
          </cell>
          <cell r="F284" t="str">
            <v>Childminder</v>
          </cell>
          <cell r="G284" t="str">
            <v>Childminder</v>
          </cell>
          <cell r="H284" t="str">
            <v>N/A</v>
          </cell>
          <cell r="I284" t="str">
            <v>Yes</v>
          </cell>
          <cell r="J284" t="str">
            <v>N/A</v>
          </cell>
        </row>
        <row r="285">
          <cell r="A285">
            <v>512430</v>
          </cell>
          <cell r="B285">
            <v>300256</v>
          </cell>
          <cell r="C285" t="str">
            <v>Little Robins Preschool</v>
          </cell>
          <cell r="D285" t="str">
            <v>01205 316580 / 07967 47077</v>
          </cell>
          <cell r="E285" t="str">
            <v>littlerobinspreschool@gmail.com</v>
          </cell>
          <cell r="F285" t="str">
            <v>FDC</v>
          </cell>
          <cell r="G285" t="str">
            <v>Voluntary</v>
          </cell>
          <cell r="H285" t="str">
            <v>Yes</v>
          </cell>
          <cell r="I285" t="str">
            <v>No</v>
          </cell>
          <cell r="J285" t="str">
            <v>No</v>
          </cell>
        </row>
        <row r="286">
          <cell r="A286">
            <v>684133</v>
          </cell>
          <cell r="B286">
            <v>329288</v>
          </cell>
          <cell r="C286" t="str">
            <v>Little Roos</v>
          </cell>
          <cell r="D286" t="str">
            <v>07340999071</v>
          </cell>
          <cell r="E286" t="str">
            <v>Littleroos1@gmail.com</v>
          </cell>
          <cell r="F286" t="str">
            <v>Childminder</v>
          </cell>
          <cell r="G286" t="str">
            <v>Childminder</v>
          </cell>
        </row>
        <row r="287">
          <cell r="A287">
            <v>512141</v>
          </cell>
          <cell r="B287">
            <v>300873</v>
          </cell>
          <cell r="C287" t="str">
            <v>Little Scallywags Skellingthorpe</v>
          </cell>
          <cell r="D287" t="str">
            <v xml:space="preserve">07866 969930 </v>
          </cell>
          <cell r="E287" t="str">
            <v>littlescallywagspreschool@googlemail.com</v>
          </cell>
          <cell r="F287" t="str">
            <v>FDC</v>
          </cell>
          <cell r="G287" t="str">
            <v>Private</v>
          </cell>
          <cell r="H287" t="str">
            <v>No</v>
          </cell>
          <cell r="I287" t="str">
            <v>No</v>
          </cell>
          <cell r="J287" t="str">
            <v>No</v>
          </cell>
        </row>
        <row r="288">
          <cell r="A288">
            <v>683828</v>
          </cell>
          <cell r="B288">
            <v>313330</v>
          </cell>
          <cell r="C288" t="str">
            <v>Little Stars Childminding</v>
          </cell>
          <cell r="D288" t="str">
            <v>07894 389964</v>
          </cell>
          <cell r="E288" t="str">
            <v>littlestarchildminding@gmail.com</v>
          </cell>
          <cell r="F288" t="str">
            <v>Childminder</v>
          </cell>
          <cell r="G288" t="str">
            <v>Childminder</v>
          </cell>
          <cell r="H288" t="str">
            <v>No</v>
          </cell>
          <cell r="I288" t="str">
            <v>No</v>
          </cell>
          <cell r="J288" t="str">
            <v>No</v>
          </cell>
        </row>
        <row r="289">
          <cell r="A289">
            <v>683877</v>
          </cell>
          <cell r="B289">
            <v>312234</v>
          </cell>
          <cell r="C289" t="str">
            <v>Little Stars Daycare</v>
          </cell>
          <cell r="D289" t="str">
            <v xml:space="preserve">07784 628146 </v>
          </cell>
          <cell r="E289" t="str">
            <v xml:space="preserve"> littlestarstots@gmail.com</v>
          </cell>
          <cell r="F289" t="str">
            <v>Childminder</v>
          </cell>
          <cell r="G289" t="str">
            <v>Childminder</v>
          </cell>
          <cell r="H289" t="str">
            <v>No</v>
          </cell>
          <cell r="I289" t="str">
            <v>No</v>
          </cell>
          <cell r="J289" t="str">
            <v>No</v>
          </cell>
        </row>
        <row r="290">
          <cell r="A290">
            <v>683930</v>
          </cell>
          <cell r="B290">
            <v>316594</v>
          </cell>
          <cell r="C290" t="str">
            <v>Little Stars Preschool</v>
          </cell>
          <cell r="D290" t="str">
            <v>07841 417464</v>
          </cell>
          <cell r="E290" t="str">
            <v xml:space="preserve">littlestars.preschool@mail.com </v>
          </cell>
          <cell r="F290" t="str">
            <v>Sessional</v>
          </cell>
          <cell r="G290" t="str">
            <v>Private</v>
          </cell>
          <cell r="H290" t="str">
            <v>No</v>
          </cell>
          <cell r="I290" t="str">
            <v>No</v>
          </cell>
          <cell r="J290" t="str">
            <v>No</v>
          </cell>
        </row>
        <row r="291">
          <cell r="A291">
            <v>533157</v>
          </cell>
          <cell r="B291">
            <v>311267</v>
          </cell>
          <cell r="C291" t="str">
            <v xml:space="preserve">Little Stars  </v>
          </cell>
          <cell r="D291" t="str">
            <v>01476 568202</v>
          </cell>
          <cell r="E291" t="str">
            <v>tinapearcefsmailnet@yahoo.co.uk</v>
          </cell>
          <cell r="F291" t="str">
            <v>Childminder</v>
          </cell>
          <cell r="G291" t="str">
            <v>Childminder</v>
          </cell>
          <cell r="H291" t="str">
            <v>No</v>
          </cell>
          <cell r="I291" t="str">
            <v>No</v>
          </cell>
          <cell r="J291" t="str">
            <v>No</v>
          </cell>
        </row>
        <row r="292">
          <cell r="A292">
            <v>683880</v>
          </cell>
          <cell r="B292">
            <v>314395</v>
          </cell>
          <cell r="C292" t="str">
            <v>Little Tots</v>
          </cell>
          <cell r="D292" t="str">
            <v>07913 571999</v>
          </cell>
          <cell r="E292" t="str">
            <v>littletotsnursery@gmail.com</v>
          </cell>
          <cell r="F292" t="str">
            <v>FDC</v>
          </cell>
          <cell r="G292" t="str">
            <v>Private</v>
          </cell>
          <cell r="H292" t="str">
            <v>Yes</v>
          </cell>
          <cell r="I292" t="str">
            <v>Yes</v>
          </cell>
          <cell r="J292" t="str">
            <v>Yes</v>
          </cell>
        </row>
        <row r="293">
          <cell r="A293">
            <v>546446</v>
          </cell>
          <cell r="B293">
            <v>311976</v>
          </cell>
          <cell r="C293" t="str">
            <v>Little Treasures Nurseries (Pinchbeck)</v>
          </cell>
          <cell r="D293" t="str">
            <v>01775 724146</v>
          </cell>
          <cell r="E293" t="str">
            <v xml:space="preserve">miranda@littletreasuresnurseries.co.uk; allison@littletreasuresnurseries.co.uk; </v>
          </cell>
          <cell r="F293" t="str">
            <v>FDC</v>
          </cell>
          <cell r="G293" t="str">
            <v>Private</v>
          </cell>
          <cell r="H293" t="str">
            <v>No</v>
          </cell>
          <cell r="I293" t="str">
            <v>No</v>
          </cell>
          <cell r="J293" t="str">
            <v>No</v>
          </cell>
        </row>
        <row r="294">
          <cell r="A294">
            <v>684084</v>
          </cell>
          <cell r="B294">
            <v>324913</v>
          </cell>
          <cell r="C294" t="str">
            <v>Little Treasures Nurseries Holbeach Limited</v>
          </cell>
          <cell r="D294" t="str">
            <v>01406490747</v>
          </cell>
          <cell r="E294" t="str">
            <v xml:space="preserve">miranda@littletreasuresnurseries.co.uk; katie@littletreasuresnurseries.co.uk; </v>
          </cell>
          <cell r="F294" t="str">
            <v>FDC</v>
          </cell>
          <cell r="G294" t="str">
            <v>private</v>
          </cell>
          <cell r="H294" t="str">
            <v>No</v>
          </cell>
          <cell r="I294" t="str">
            <v>No</v>
          </cell>
          <cell r="J294" t="str">
            <v>No</v>
          </cell>
        </row>
        <row r="295">
          <cell r="A295">
            <v>546569</v>
          </cell>
          <cell r="B295">
            <v>308174</v>
          </cell>
          <cell r="C295" t="str">
            <v>Little Treasures Nurseries Spalding</v>
          </cell>
          <cell r="D295" t="str">
            <v>01775 714224 / 07949138012</v>
          </cell>
          <cell r="E295" t="str">
            <v>miranda@littletreasuresnurseries.co.uk; katie@littletreasuresnurseries.co.uk</v>
          </cell>
          <cell r="F295" t="str">
            <v>FDC</v>
          </cell>
          <cell r="G295" t="str">
            <v>Private</v>
          </cell>
          <cell r="H295" t="str">
            <v>No</v>
          </cell>
          <cell r="I295" t="str">
            <v>Yes</v>
          </cell>
          <cell r="J295" t="str">
            <v>Yes</v>
          </cell>
        </row>
        <row r="296">
          <cell r="A296">
            <v>546541</v>
          </cell>
          <cell r="B296">
            <v>306464</v>
          </cell>
          <cell r="C296" t="str">
            <v>Little Treasures Nursery Skegness</v>
          </cell>
          <cell r="D296" t="str">
            <v>01754 766899</v>
          </cell>
          <cell r="E296" t="str">
            <v>info@littlenursery.co.uk</v>
          </cell>
          <cell r="F296" t="str">
            <v>FDC</v>
          </cell>
          <cell r="G296" t="str">
            <v>Private</v>
          </cell>
          <cell r="H296" t="str">
            <v>No</v>
          </cell>
          <cell r="I296" t="str">
            <v>No</v>
          </cell>
          <cell r="J296" t="str">
            <v>No</v>
          </cell>
        </row>
        <row r="297">
          <cell r="A297">
            <v>684128</v>
          </cell>
          <cell r="B297" t="str">
            <v>Awaiting</v>
          </cell>
          <cell r="C297" t="str">
            <v xml:space="preserve">Littletots Childcare </v>
          </cell>
          <cell r="D297" t="str">
            <v xml:space="preserve">01406 330147 </v>
          </cell>
          <cell r="E297" t="str">
            <v xml:space="preserve">Donnaslittletots@btinternet.com </v>
          </cell>
          <cell r="F297" t="str">
            <v>Childminder</v>
          </cell>
          <cell r="G297" t="str">
            <v>Childminder</v>
          </cell>
        </row>
        <row r="298">
          <cell r="A298">
            <v>684057</v>
          </cell>
          <cell r="B298">
            <v>322312</v>
          </cell>
          <cell r="C298" t="str">
            <v>Little Unicorns</v>
          </cell>
          <cell r="D298" t="str">
            <v>07852350027</v>
          </cell>
          <cell r="E298" t="str">
            <v>littleunicornschildminder@gmail.com</v>
          </cell>
          <cell r="F298" t="str">
            <v>Childminder</v>
          </cell>
          <cell r="G298" t="str">
            <v>Childminder</v>
          </cell>
          <cell r="H298" t="str">
            <v>no</v>
          </cell>
          <cell r="I298" t="str">
            <v>Yes</v>
          </cell>
          <cell r="J298" t="str">
            <v>no</v>
          </cell>
        </row>
        <row r="299">
          <cell r="A299">
            <v>684055</v>
          </cell>
          <cell r="B299">
            <v>322228</v>
          </cell>
          <cell r="C299" t="str">
            <v>Littlebotbots childminding</v>
          </cell>
          <cell r="D299" t="str">
            <v>01522 869238</v>
          </cell>
          <cell r="E299" t="str">
            <v>victoria@littlebotbots.co.uk</v>
          </cell>
          <cell r="F299" t="str">
            <v>Childminder</v>
          </cell>
          <cell r="G299" t="str">
            <v>Childminder</v>
          </cell>
          <cell r="H299" t="str">
            <v>no</v>
          </cell>
          <cell r="I299" t="str">
            <v>Yes</v>
          </cell>
          <cell r="J299" t="str">
            <v>no</v>
          </cell>
        </row>
        <row r="300">
          <cell r="A300">
            <v>510990</v>
          </cell>
          <cell r="B300">
            <v>300872</v>
          </cell>
          <cell r="C300" t="str">
            <v>Littlegates for Littlepeople Children's Nursery</v>
          </cell>
          <cell r="D300" t="str">
            <v>01636 626067</v>
          </cell>
          <cell r="E300" t="str">
            <v>littlegatesforlittlepeople@googlemail.com</v>
          </cell>
          <cell r="F300" t="str">
            <v>FDC</v>
          </cell>
          <cell r="G300" t="str">
            <v>Private</v>
          </cell>
          <cell r="H300" t="str">
            <v>Yes</v>
          </cell>
          <cell r="I300" t="str">
            <v>Yes</v>
          </cell>
          <cell r="J300" t="str">
            <v>Yes</v>
          </cell>
        </row>
        <row r="301">
          <cell r="A301">
            <v>683871</v>
          </cell>
          <cell r="B301">
            <v>314221</v>
          </cell>
          <cell r="C301" t="str">
            <v>Liz Parkin Childcare</v>
          </cell>
          <cell r="D301" t="str">
            <v>01724 763189</v>
          </cell>
          <cell r="E301" t="str">
            <v>e-parkin@sky.com</v>
          </cell>
          <cell r="F301" t="str">
            <v>Childminder</v>
          </cell>
          <cell r="G301" t="str">
            <v>Childminder</v>
          </cell>
          <cell r="H301" t="str">
            <v>No</v>
          </cell>
          <cell r="I301" t="str">
            <v>No</v>
          </cell>
          <cell r="J301" t="str">
            <v>No</v>
          </cell>
        </row>
        <row r="302">
          <cell r="A302">
            <v>683897</v>
          </cell>
          <cell r="B302">
            <v>311988</v>
          </cell>
          <cell r="C302" t="str">
            <v>Liza's Little Sunshines</v>
          </cell>
          <cell r="D302" t="str">
            <v>07919 891258</v>
          </cell>
          <cell r="E302" t="str">
            <v>lizawalker32@hotmail.com</v>
          </cell>
          <cell r="F302" t="str">
            <v>Childminder</v>
          </cell>
          <cell r="G302" t="str">
            <v>Childminder</v>
          </cell>
          <cell r="H302" t="str">
            <v>No</v>
          </cell>
          <cell r="I302" t="str">
            <v>No</v>
          </cell>
          <cell r="J302" t="str">
            <v>No</v>
          </cell>
        </row>
        <row r="303">
          <cell r="A303">
            <v>684039</v>
          </cell>
          <cell r="B303">
            <v>321605</v>
          </cell>
          <cell r="C303" t="str">
            <v>Lizzy's Childminding</v>
          </cell>
          <cell r="D303" t="str">
            <v>07588 479772</v>
          </cell>
          <cell r="E303" t="str">
            <v xml:space="preserve">betahenriques5@hotmail.com </v>
          </cell>
          <cell r="F303" t="str">
            <v>Childminder</v>
          </cell>
          <cell r="G303" t="str">
            <v>Childminder</v>
          </cell>
          <cell r="H303" t="str">
            <v>No</v>
          </cell>
          <cell r="I303" t="str">
            <v>No</v>
          </cell>
          <cell r="J303" t="str">
            <v>No</v>
          </cell>
        </row>
        <row r="304">
          <cell r="A304">
            <v>684017</v>
          </cell>
          <cell r="B304">
            <v>304676</v>
          </cell>
          <cell r="C304" t="str">
            <v>Long Bennington Preschool</v>
          </cell>
          <cell r="D304" t="str">
            <v>07816 537242</v>
          </cell>
          <cell r="E304" t="str">
            <v>longbenningtonpreschool@googlemail.com</v>
          </cell>
          <cell r="F304" t="str">
            <v>Sessional</v>
          </cell>
          <cell r="G304" t="str">
            <v>Voluntary</v>
          </cell>
          <cell r="H304" t="str">
            <v>No</v>
          </cell>
          <cell r="I304" t="str">
            <v>No</v>
          </cell>
          <cell r="J304" t="str">
            <v>No</v>
          </cell>
        </row>
        <row r="305">
          <cell r="A305">
            <v>683803</v>
          </cell>
          <cell r="B305">
            <v>312339</v>
          </cell>
          <cell r="C305" t="str">
            <v>Loobyloos Childcare</v>
          </cell>
          <cell r="D305" t="str">
            <v>01522 753828</v>
          </cell>
          <cell r="E305" t="str">
            <v>loobylooschildcare@gmail.com</v>
          </cell>
          <cell r="F305" t="str">
            <v>Childminder</v>
          </cell>
          <cell r="G305" t="str">
            <v>Childminder</v>
          </cell>
          <cell r="H305" t="str">
            <v>No</v>
          </cell>
          <cell r="I305" t="str">
            <v>No</v>
          </cell>
          <cell r="J305" t="str">
            <v>No</v>
          </cell>
        </row>
        <row r="306">
          <cell r="A306">
            <v>683910</v>
          </cell>
          <cell r="B306">
            <v>323880</v>
          </cell>
          <cell r="C306" t="str">
            <v>Lorraine Parr</v>
          </cell>
          <cell r="D306" t="str">
            <v xml:space="preserve">01476 410388 </v>
          </cell>
          <cell r="E306" t="str">
            <v xml:space="preserve">lorraine.parr1@ntlworld.com </v>
          </cell>
          <cell r="F306" t="str">
            <v>Childminder</v>
          </cell>
          <cell r="G306" t="str">
            <v>Childminder</v>
          </cell>
          <cell r="H306" t="str">
            <v>No</v>
          </cell>
          <cell r="I306" t="str">
            <v>No</v>
          </cell>
          <cell r="J306" t="str">
            <v>No</v>
          </cell>
        </row>
        <row r="307">
          <cell r="A307">
            <v>684081</v>
          </cell>
          <cell r="B307">
            <v>324911</v>
          </cell>
          <cell r="C307" t="str">
            <v>Louise Henry Childminding</v>
          </cell>
          <cell r="D307" t="str">
            <v>07919401114</v>
          </cell>
          <cell r="E307" t="str">
            <v>louisehenrypurple@googlemail.com</v>
          </cell>
          <cell r="F307" t="str">
            <v>Childminder</v>
          </cell>
          <cell r="G307" t="str">
            <v>Childminder</v>
          </cell>
          <cell r="H307" t="str">
            <v>No</v>
          </cell>
          <cell r="I307" t="str">
            <v>Yes</v>
          </cell>
          <cell r="J307" t="str">
            <v>No</v>
          </cell>
        </row>
        <row r="308">
          <cell r="A308">
            <v>684108</v>
          </cell>
          <cell r="B308">
            <v>326939</v>
          </cell>
          <cell r="C308" t="str">
            <v>Louise Stamp</v>
          </cell>
          <cell r="D308" t="str">
            <v xml:space="preserve">01522 535296 </v>
          </cell>
          <cell r="E308" t="str">
            <v xml:space="preserve"> stamp626@btinternet.com</v>
          </cell>
          <cell r="F308" t="str">
            <v>Childminder</v>
          </cell>
          <cell r="G308" t="str">
            <v>Childminder</v>
          </cell>
        </row>
        <row r="309">
          <cell r="A309">
            <v>684122</v>
          </cell>
          <cell r="B309">
            <v>327711</v>
          </cell>
          <cell r="C309" t="str">
            <v>Lou's Little Explorers</v>
          </cell>
          <cell r="D309" t="str">
            <v>07845 469961</v>
          </cell>
          <cell r="E309" t="str">
            <v>louise.gwyther@live.co.uk</v>
          </cell>
          <cell r="F309" t="str">
            <v>Childminder</v>
          </cell>
          <cell r="G309" t="str">
            <v>Childminder</v>
          </cell>
          <cell r="I309" t="str">
            <v>Yes</v>
          </cell>
        </row>
        <row r="310">
          <cell r="A310">
            <v>683994</v>
          </cell>
          <cell r="B310">
            <v>323878</v>
          </cell>
          <cell r="C310" t="str">
            <v>Lyndsay Botten Childminding</v>
          </cell>
          <cell r="D310" t="str">
            <v>07825588329/ 01522 389519</v>
          </cell>
          <cell r="E310" t="str">
            <v>lyndsaybotten@hotmail.com</v>
          </cell>
          <cell r="F310" t="str">
            <v>Childminder</v>
          </cell>
          <cell r="G310" t="str">
            <v>Childminder</v>
          </cell>
          <cell r="H310" t="str">
            <v>No</v>
          </cell>
          <cell r="I310" t="str">
            <v>No</v>
          </cell>
          <cell r="J310" t="str">
            <v>No</v>
          </cell>
        </row>
        <row r="311">
          <cell r="A311">
            <v>546474</v>
          </cell>
          <cell r="B311">
            <v>302909</v>
          </cell>
          <cell r="C311" t="str">
            <v>Magical Moments Day Care</v>
          </cell>
          <cell r="D311" t="str">
            <v>01522 529631 / 07902 915122</v>
          </cell>
          <cell r="E311" t="str">
            <v>magicalmoments1995@googlemail.com</v>
          </cell>
          <cell r="F311" t="str">
            <v>FDC</v>
          </cell>
          <cell r="G311" t="str">
            <v>Voluntary</v>
          </cell>
          <cell r="H311" t="str">
            <v>No</v>
          </cell>
          <cell r="I311" t="str">
            <v>No</v>
          </cell>
          <cell r="J311" t="str">
            <v>Yes</v>
          </cell>
        </row>
        <row r="312">
          <cell r="A312">
            <v>683909</v>
          </cell>
          <cell r="B312">
            <v>309659</v>
          </cell>
          <cell r="C312" t="str">
            <v>Mandy Smith</v>
          </cell>
          <cell r="D312" t="str">
            <v>01476 561420</v>
          </cell>
          <cell r="E312" t="str">
            <v>mandysminding@hotmail.co.uk</v>
          </cell>
          <cell r="F312" t="str">
            <v>Childminder</v>
          </cell>
          <cell r="G312" t="str">
            <v>Childminder</v>
          </cell>
          <cell r="H312" t="str">
            <v>No</v>
          </cell>
          <cell r="I312" t="str">
            <v>No</v>
          </cell>
          <cell r="J312" t="str">
            <v>No</v>
          </cell>
        </row>
        <row r="313">
          <cell r="A313">
            <v>683816</v>
          </cell>
          <cell r="B313">
            <v>311655</v>
          </cell>
          <cell r="C313" t="str">
            <v>Manor Barn Day Nursery</v>
          </cell>
          <cell r="D313" t="str">
            <v>01526 861367</v>
          </cell>
          <cell r="E313" t="str">
            <v xml:space="preserve">info@manorbarndaynursery.co.uk; manorbarndaynursery@aol.com </v>
          </cell>
          <cell r="F313" t="str">
            <v>FDC</v>
          </cell>
          <cell r="G313" t="str">
            <v>Private</v>
          </cell>
          <cell r="H313" t="str">
            <v>Yes</v>
          </cell>
          <cell r="I313" t="str">
            <v>Yes</v>
          </cell>
          <cell r="J313" t="str">
            <v>Yes</v>
          </cell>
        </row>
        <row r="314">
          <cell r="A314">
            <v>516455</v>
          </cell>
          <cell r="B314">
            <v>300904</v>
          </cell>
          <cell r="C314" t="str">
            <v>Manor Farm Pre School</v>
          </cell>
          <cell r="D314" t="str">
            <v>01778 560887</v>
          </cell>
          <cell r="E314" t="str">
            <v>manorfarmnursery@hotmail.com</v>
          </cell>
          <cell r="F314" t="str">
            <v>FDC</v>
          </cell>
          <cell r="G314" t="str">
            <v>Private</v>
          </cell>
          <cell r="H314" t="str">
            <v>No</v>
          </cell>
          <cell r="I314" t="str">
            <v>No</v>
          </cell>
          <cell r="J314" t="str">
            <v>No</v>
          </cell>
        </row>
        <row r="315">
          <cell r="A315">
            <v>582640</v>
          </cell>
          <cell r="B315">
            <v>300899</v>
          </cell>
          <cell r="C315" t="str">
            <v>Manthorpe Preschool Playgroup</v>
          </cell>
          <cell r="D315" t="str">
            <v>01476 573893</v>
          </cell>
          <cell r="E315" t="str">
            <v>manthorpe.playgroup@googlemail.com</v>
          </cell>
          <cell r="F315" t="str">
            <v>FDC</v>
          </cell>
          <cell r="G315" t="str">
            <v>Voluntary</v>
          </cell>
          <cell r="H315" t="str">
            <v>No</v>
          </cell>
          <cell r="I315" t="str">
            <v>No</v>
          </cell>
          <cell r="J315" t="str">
            <v>No</v>
          </cell>
        </row>
        <row r="316">
          <cell r="A316">
            <v>583380</v>
          </cell>
          <cell r="B316">
            <v>301156</v>
          </cell>
          <cell r="C316" t="str">
            <v>Maple Leaf Day Care Digby</v>
          </cell>
          <cell r="D316" t="str">
            <v>01526 327653</v>
          </cell>
          <cell r="E316" t="str">
            <v>mapleleafdaycare@hotmail.com</v>
          </cell>
          <cell r="F316" t="str">
            <v>Sessional</v>
          </cell>
          <cell r="G316" t="str">
            <v>Voluntary</v>
          </cell>
          <cell r="H316" t="str">
            <v>No</v>
          </cell>
          <cell r="I316" t="str">
            <v>No</v>
          </cell>
          <cell r="J316" t="str">
            <v>No</v>
          </cell>
        </row>
        <row r="317">
          <cell r="A317">
            <v>683894</v>
          </cell>
          <cell r="B317">
            <v>303426</v>
          </cell>
          <cell r="C317" t="str">
            <v>Marian's Childcare</v>
          </cell>
          <cell r="D317" t="str">
            <v>01427 810610</v>
          </cell>
          <cell r="E317" t="str">
            <v>marian_toyne@hotmail.com</v>
          </cell>
          <cell r="F317" t="str">
            <v>Childminder</v>
          </cell>
          <cell r="G317" t="str">
            <v>Childminder</v>
          </cell>
          <cell r="H317" t="str">
            <v>No</v>
          </cell>
          <cell r="I317" t="str">
            <v>No</v>
          </cell>
          <cell r="J317" t="str">
            <v>No</v>
          </cell>
        </row>
        <row r="318">
          <cell r="A318">
            <v>533150</v>
          </cell>
          <cell r="B318">
            <v>304207</v>
          </cell>
          <cell r="C318" t="str">
            <v>Marie Burton</v>
          </cell>
          <cell r="D318" t="str">
            <v>01775 713761</v>
          </cell>
          <cell r="E318" t="str">
            <v>tubbs1968@btinternet.com; riesrascels@btinternet.com</v>
          </cell>
          <cell r="F318" t="str">
            <v>Childminder</v>
          </cell>
          <cell r="G318" t="str">
            <v>Childminder</v>
          </cell>
          <cell r="H318" t="str">
            <v>No</v>
          </cell>
          <cell r="I318" t="str">
            <v>No</v>
          </cell>
          <cell r="J318" t="str">
            <v>No</v>
          </cell>
        </row>
        <row r="319">
          <cell r="A319">
            <v>684006</v>
          </cell>
          <cell r="B319">
            <v>303299</v>
          </cell>
          <cell r="C319" t="str">
            <v>Marie Welby-Everard</v>
          </cell>
          <cell r="D319" t="str">
            <v xml:space="preserve">01400 279088 </v>
          </cell>
          <cell r="E319" t="str">
            <v xml:space="preserve">mj12cz@yahoo.co.uk </v>
          </cell>
          <cell r="F319" t="str">
            <v>Childminder</v>
          </cell>
          <cell r="G319" t="str">
            <v>Childminder</v>
          </cell>
          <cell r="H319" t="str">
            <v>No</v>
          </cell>
          <cell r="I319" t="str">
            <v>No</v>
          </cell>
          <cell r="J319" t="str">
            <v>No</v>
          </cell>
        </row>
        <row r="320">
          <cell r="A320">
            <v>546487</v>
          </cell>
          <cell r="B320">
            <v>303905</v>
          </cell>
          <cell r="C320" t="str">
            <v>Market Rasen Pre School</v>
          </cell>
          <cell r="D320" t="str">
            <v>01673 844484 / 07939 930630</v>
          </cell>
          <cell r="E320" t="str">
            <v>marketrasenpreschool@googlemail.com</v>
          </cell>
          <cell r="F320" t="str">
            <v>FDC</v>
          </cell>
          <cell r="G320" t="str">
            <v>Private</v>
          </cell>
          <cell r="H320" t="str">
            <v>No</v>
          </cell>
          <cell r="I320" t="str">
            <v>No</v>
          </cell>
          <cell r="J320" t="str">
            <v>No</v>
          </cell>
        </row>
        <row r="321">
          <cell r="A321" t="str">
            <v>N/A</v>
          </cell>
          <cell r="B321" t="str">
            <v>Non EYE</v>
          </cell>
          <cell r="C321" t="str">
            <v>Mary Bond</v>
          </cell>
          <cell r="D321" t="str">
            <v>01529304306 / 07709025593</v>
          </cell>
          <cell r="E321" t="str">
            <v>mary.bond861@btinternet.com</v>
          </cell>
          <cell r="F321" t="str">
            <v>Childminder</v>
          </cell>
          <cell r="G321" t="str">
            <v>Childminder</v>
          </cell>
        </row>
        <row r="322">
          <cell r="A322">
            <v>683916</v>
          </cell>
          <cell r="B322">
            <v>316627</v>
          </cell>
          <cell r="C322" t="str">
            <v>Maximum Childminding</v>
          </cell>
          <cell r="D322" t="str">
            <v xml:space="preserve">07793 597540 </v>
          </cell>
          <cell r="E322" t="str">
            <v xml:space="preserve">maximumchildminding@gmail.com </v>
          </cell>
          <cell r="F322" t="str">
            <v>Childminder</v>
          </cell>
          <cell r="G322" t="str">
            <v>Childminder</v>
          </cell>
          <cell r="H322" t="str">
            <v>No</v>
          </cell>
          <cell r="I322" t="str">
            <v>No</v>
          </cell>
          <cell r="J322" t="str">
            <v>No</v>
          </cell>
        </row>
        <row r="323">
          <cell r="A323">
            <v>684038</v>
          </cell>
          <cell r="B323">
            <v>320853</v>
          </cell>
          <cell r="C323" t="str">
            <v>Mayas Bees Nest Childcare</v>
          </cell>
          <cell r="D323" t="str">
            <v>07876 763203</v>
          </cell>
          <cell r="E323" t="str">
            <v>maija.iksere@gmail.com</v>
          </cell>
          <cell r="F323" t="str">
            <v>Childminder</v>
          </cell>
          <cell r="G323" t="str">
            <v>Childminder</v>
          </cell>
          <cell r="H323" t="str">
            <v>No</v>
          </cell>
          <cell r="I323" t="str">
            <v>No</v>
          </cell>
          <cell r="J323" t="str">
            <v>No</v>
          </cell>
        </row>
        <row r="324">
          <cell r="A324">
            <v>684059</v>
          </cell>
          <cell r="B324">
            <v>322314</v>
          </cell>
          <cell r="C324" t="str">
            <v>MCH Childminding Services</v>
          </cell>
          <cell r="D324" t="str">
            <v>01522 723495</v>
          </cell>
          <cell r="E324" t="str">
            <v>mchchildminding@outlook.com</v>
          </cell>
          <cell r="F324" t="str">
            <v>Childminder</v>
          </cell>
          <cell r="G324" t="str">
            <v>Childminder</v>
          </cell>
          <cell r="H324" t="str">
            <v>No</v>
          </cell>
          <cell r="I324" t="str">
            <v>No</v>
          </cell>
          <cell r="J324" t="str">
            <v>No</v>
          </cell>
        </row>
        <row r="325">
          <cell r="A325">
            <v>515180</v>
          </cell>
          <cell r="B325">
            <v>311259</v>
          </cell>
          <cell r="C325" t="str">
            <v xml:space="preserve">Melissa Cross </v>
          </cell>
          <cell r="D325" t="str">
            <v>01775 713484</v>
          </cell>
          <cell r="E325" t="str">
            <v>melissacross@btinternet.com</v>
          </cell>
          <cell r="F325" t="str">
            <v>Childminder</v>
          </cell>
          <cell r="G325" t="str">
            <v>Childminder</v>
          </cell>
          <cell r="H325" t="str">
            <v>No</v>
          </cell>
          <cell r="I325" t="str">
            <v>No</v>
          </cell>
          <cell r="J325" t="str">
            <v>No</v>
          </cell>
        </row>
        <row r="326">
          <cell r="A326">
            <v>684070</v>
          </cell>
          <cell r="B326">
            <v>323706</v>
          </cell>
          <cell r="C326" t="str">
            <v xml:space="preserve">Melissa Pell </v>
          </cell>
          <cell r="D326" t="str">
            <v>01522527674</v>
          </cell>
          <cell r="E326" t="str">
            <v>melly.23@hotmail.co.uk</v>
          </cell>
          <cell r="F326" t="str">
            <v>Childminder</v>
          </cell>
          <cell r="G326" t="str">
            <v>Childminder</v>
          </cell>
          <cell r="H326" t="str">
            <v>No</v>
          </cell>
          <cell r="I326" t="str">
            <v>Yes</v>
          </cell>
          <cell r="J326" t="str">
            <v>No</v>
          </cell>
        </row>
        <row r="327">
          <cell r="A327">
            <v>684099</v>
          </cell>
          <cell r="B327">
            <v>326376</v>
          </cell>
          <cell r="C327" t="str">
            <v>Messy Hands</v>
          </cell>
          <cell r="D327" t="str">
            <v>01522 825744</v>
          </cell>
          <cell r="E327" t="str">
            <v xml:space="preserve">rebbecabarret@yahoo.co.uk </v>
          </cell>
          <cell r="F327" t="str">
            <v>Childminder</v>
          </cell>
          <cell r="G327" t="str">
            <v>Childminder</v>
          </cell>
          <cell r="H327" t="str">
            <v>N/A</v>
          </cell>
          <cell r="I327" t="str">
            <v>Yes</v>
          </cell>
          <cell r="J327" t="str">
            <v>N/A</v>
          </cell>
        </row>
        <row r="328">
          <cell r="A328">
            <v>519415</v>
          </cell>
          <cell r="B328">
            <v>300932</v>
          </cell>
          <cell r="C328" t="str">
            <v>Metheringham Preschool</v>
          </cell>
          <cell r="D328" t="str">
            <v>07974 870822</v>
          </cell>
          <cell r="E328" t="str">
            <v>metheringhampreschool@googlemail.com</v>
          </cell>
          <cell r="F328" t="str">
            <v>FDC</v>
          </cell>
          <cell r="G328" t="str">
            <v>Voluntary</v>
          </cell>
          <cell r="H328" t="str">
            <v>No</v>
          </cell>
          <cell r="I328" t="str">
            <v>No</v>
          </cell>
          <cell r="J328" t="str">
            <v>No</v>
          </cell>
        </row>
        <row r="329">
          <cell r="A329">
            <v>518763</v>
          </cell>
          <cell r="B329">
            <v>300937</v>
          </cell>
          <cell r="C329" t="str">
            <v>Meynell Kindergarten</v>
          </cell>
          <cell r="D329" t="str">
            <v>01427 629776</v>
          </cell>
          <cell r="E329" t="str">
            <v>meynellkindergarten@googlemail.com</v>
          </cell>
          <cell r="F329" t="str">
            <v>FDC</v>
          </cell>
          <cell r="G329" t="str">
            <v>Voluntary</v>
          </cell>
          <cell r="H329" t="str">
            <v>No</v>
          </cell>
          <cell r="I329" t="str">
            <v>No</v>
          </cell>
          <cell r="J329" t="str">
            <v>Yes</v>
          </cell>
        </row>
        <row r="330">
          <cell r="A330">
            <v>683846</v>
          </cell>
          <cell r="B330">
            <v>310584</v>
          </cell>
          <cell r="C330" t="str">
            <v>Michelle's Childcare Services</v>
          </cell>
          <cell r="D330" t="str">
            <v>07827 960008</v>
          </cell>
          <cell r="E330" t="str">
            <v>michash@hotmail.co.uk</v>
          </cell>
          <cell r="F330" t="str">
            <v>Childminder</v>
          </cell>
          <cell r="G330" t="str">
            <v>Childminder</v>
          </cell>
          <cell r="H330" t="str">
            <v>No</v>
          </cell>
          <cell r="I330" t="str">
            <v>No</v>
          </cell>
          <cell r="J330" t="str">
            <v>No</v>
          </cell>
        </row>
        <row r="331">
          <cell r="A331">
            <v>684063</v>
          </cell>
          <cell r="B331">
            <v>323258</v>
          </cell>
          <cell r="C331" t="str">
            <v>Michelle's Childminding Services</v>
          </cell>
          <cell r="D331" t="str">
            <v>01526833242</v>
          </cell>
          <cell r="E331" t="str">
            <v>chellemoss@hotmail.co.uk</v>
          </cell>
          <cell r="F331" t="str">
            <v>Childminder</v>
          </cell>
          <cell r="G331" t="str">
            <v>Childminder</v>
          </cell>
          <cell r="H331" t="str">
            <v>No</v>
          </cell>
          <cell r="I331" t="str">
            <v>Yes</v>
          </cell>
          <cell r="J331" t="str">
            <v>No</v>
          </cell>
        </row>
        <row r="332">
          <cell r="A332">
            <v>511372</v>
          </cell>
          <cell r="B332">
            <v>300943</v>
          </cell>
          <cell r="C332" t="str">
            <v>Middle Rasen Nursery</v>
          </cell>
          <cell r="D332" t="str">
            <v>01673 844111</v>
          </cell>
          <cell r="E332" t="str">
            <v>middlerasennursery@gmail.com</v>
          </cell>
          <cell r="F332" t="str">
            <v>FDC</v>
          </cell>
          <cell r="G332" t="str">
            <v>Voluntary</v>
          </cell>
          <cell r="H332" t="str">
            <v>Yes</v>
          </cell>
          <cell r="I332" t="str">
            <v>Yes</v>
          </cell>
          <cell r="J332" t="str">
            <v>No</v>
          </cell>
        </row>
        <row r="333">
          <cell r="A333">
            <v>546582</v>
          </cell>
          <cell r="B333">
            <v>305629</v>
          </cell>
          <cell r="C333" t="str">
            <v>Mini Madcaps</v>
          </cell>
          <cell r="D333" t="str">
            <v>01778 344896 / 07794876404</v>
          </cell>
          <cell r="E333" t="str">
            <v>madcaps@btconnect.com</v>
          </cell>
          <cell r="F333" t="str">
            <v>FDC</v>
          </cell>
          <cell r="G333" t="str">
            <v>Private</v>
          </cell>
          <cell r="H333" t="str">
            <v>Yes</v>
          </cell>
          <cell r="I333" t="str">
            <v>Yes</v>
          </cell>
          <cell r="J333" t="str">
            <v>Yes</v>
          </cell>
        </row>
        <row r="334">
          <cell r="A334">
            <v>683838</v>
          </cell>
          <cell r="B334">
            <v>310149</v>
          </cell>
          <cell r="C334" t="str">
            <v>Mini Miracles Daycare</v>
          </cell>
          <cell r="D334" t="str">
            <v>01522 872906/ 07733306579</v>
          </cell>
          <cell r="E334" t="str">
            <v>julie_marshall@msn.com</v>
          </cell>
          <cell r="F334" t="str">
            <v>Childminder</v>
          </cell>
          <cell r="G334" t="str">
            <v>Childminder</v>
          </cell>
          <cell r="H334" t="str">
            <v>No</v>
          </cell>
          <cell r="I334" t="str">
            <v>No</v>
          </cell>
          <cell r="J334" t="str">
            <v>No</v>
          </cell>
        </row>
        <row r="335">
          <cell r="A335">
            <v>683935</v>
          </cell>
          <cell r="B335">
            <v>323875</v>
          </cell>
          <cell r="C335" t="str">
            <v>Miya Burks</v>
          </cell>
          <cell r="D335" t="str">
            <v>01526 346870</v>
          </cell>
          <cell r="E335" t="str">
            <v xml:space="preserve">miya.burks@sky.com </v>
          </cell>
          <cell r="F335" t="str">
            <v>Childminder</v>
          </cell>
          <cell r="G335" t="str">
            <v>Childminder</v>
          </cell>
          <cell r="H335" t="str">
            <v>No</v>
          </cell>
          <cell r="I335" t="str">
            <v>No</v>
          </cell>
          <cell r="J335" t="str">
            <v>No</v>
          </cell>
        </row>
        <row r="336">
          <cell r="A336">
            <v>546469</v>
          </cell>
          <cell r="B336">
            <v>303496</v>
          </cell>
          <cell r="C336" t="str">
            <v>Mon Ami Children's Nursery Swineshead</v>
          </cell>
          <cell r="D336" t="str">
            <v>01205 821244</v>
          </cell>
          <cell r="E336" t="str">
            <v>mon-ami@btconnect.com</v>
          </cell>
          <cell r="F336" t="str">
            <v>FDC</v>
          </cell>
          <cell r="G336" t="str">
            <v>Private</v>
          </cell>
          <cell r="H336" t="str">
            <v>Yes</v>
          </cell>
          <cell r="I336" t="str">
            <v>No</v>
          </cell>
          <cell r="J336" t="str">
            <v>Yes</v>
          </cell>
        </row>
        <row r="337">
          <cell r="A337">
            <v>684090</v>
          </cell>
          <cell r="B337">
            <v>326375</v>
          </cell>
          <cell r="C337" t="str">
            <v>Mon Ami Children's Nursery-Fairfield House</v>
          </cell>
          <cell r="D337" t="str">
            <v>01673858695</v>
          </cell>
          <cell r="E337" t="str">
            <v>mon-ami.wragby@btconnect.com</v>
          </cell>
          <cell r="F337" t="str">
            <v>FDC</v>
          </cell>
          <cell r="G337" t="str">
            <v>Private</v>
          </cell>
        </row>
        <row r="338">
          <cell r="A338">
            <v>546550</v>
          </cell>
          <cell r="B338">
            <v>307277</v>
          </cell>
          <cell r="C338" t="str">
            <v>Mon Ami Day Nursery Alford</v>
          </cell>
          <cell r="D338" t="str">
            <v>01507 462228</v>
          </cell>
          <cell r="E338" t="str">
            <v>mon-ami.alford@btconnect.com</v>
          </cell>
          <cell r="F338" t="str">
            <v>FDC</v>
          </cell>
          <cell r="G338" t="str">
            <v>Private</v>
          </cell>
          <cell r="H338" t="str">
            <v>No</v>
          </cell>
          <cell r="I338" t="str">
            <v>No</v>
          </cell>
          <cell r="J338" t="str">
            <v>No</v>
          </cell>
        </row>
        <row r="339">
          <cell r="A339">
            <v>546519</v>
          </cell>
          <cell r="B339">
            <v>304576</v>
          </cell>
          <cell r="C339" t="str">
            <v>Mon Ami Day Nursery Boston</v>
          </cell>
          <cell r="D339" t="str">
            <v>01205 319499</v>
          </cell>
          <cell r="E339" t="str">
            <v>mon-ami.boston@btconnect.com</v>
          </cell>
          <cell r="F339" t="str">
            <v>FDC</v>
          </cell>
          <cell r="G339" t="str">
            <v>Private</v>
          </cell>
          <cell r="H339" t="str">
            <v>No</v>
          </cell>
          <cell r="I339" t="str">
            <v>No</v>
          </cell>
          <cell r="J339" t="str">
            <v>No</v>
          </cell>
        </row>
        <row r="340">
          <cell r="A340">
            <v>683933</v>
          </cell>
          <cell r="B340">
            <v>316629</v>
          </cell>
          <cell r="C340" t="str">
            <v>Moonbeams Childcare</v>
          </cell>
          <cell r="D340" t="str">
            <v>01522 874830</v>
          </cell>
          <cell r="E340" t="str">
            <v xml:space="preserve">moonbeamschildcare@hotmail.co.uk </v>
          </cell>
          <cell r="F340" t="str">
            <v>Childminder</v>
          </cell>
          <cell r="G340" t="str">
            <v>Childminder</v>
          </cell>
          <cell r="H340" t="str">
            <v>No</v>
          </cell>
          <cell r="I340" t="str">
            <v>No</v>
          </cell>
          <cell r="J340" t="str">
            <v>No</v>
          </cell>
        </row>
        <row r="341">
          <cell r="A341">
            <v>546415</v>
          </cell>
          <cell r="B341">
            <v>302023</v>
          </cell>
          <cell r="C341" t="str">
            <v>Morton Pre School</v>
          </cell>
          <cell r="D341" t="str">
            <v>07758 655208 / 01778 570317</v>
          </cell>
          <cell r="E341" t="str">
            <v>mortonpreschool@btopenworld.com</v>
          </cell>
          <cell r="F341" t="str">
            <v>Sessional</v>
          </cell>
          <cell r="G341" t="str">
            <v>Private</v>
          </cell>
          <cell r="H341" t="str">
            <v>No</v>
          </cell>
          <cell r="I341" t="str">
            <v>No</v>
          </cell>
          <cell r="J341" t="str">
            <v>No</v>
          </cell>
        </row>
        <row r="342">
          <cell r="A342">
            <v>684045</v>
          </cell>
          <cell r="B342">
            <v>321610</v>
          </cell>
          <cell r="C342" t="str">
            <v>Mo's Childcare</v>
          </cell>
          <cell r="D342" t="str">
            <v>07917 824699</v>
          </cell>
          <cell r="E342" t="str">
            <v xml:space="preserve">Muriel.marah@sky.com </v>
          </cell>
          <cell r="F342" t="str">
            <v>Childminder</v>
          </cell>
          <cell r="G342" t="str">
            <v>Childminder</v>
          </cell>
          <cell r="H342" t="str">
            <v>No</v>
          </cell>
          <cell r="I342" t="str">
            <v>Yes</v>
          </cell>
          <cell r="J342" t="str">
            <v>No</v>
          </cell>
        </row>
        <row r="343">
          <cell r="A343">
            <v>511322</v>
          </cell>
          <cell r="B343">
            <v>308662</v>
          </cell>
          <cell r="C343" t="str">
            <v>Moulton Harrox PreSchool</v>
          </cell>
          <cell r="D343" t="str">
            <v>01406 370109/ 07899 878640</v>
          </cell>
          <cell r="E343" t="str">
            <v>moultonharroxpreschool@googlemail.com</v>
          </cell>
          <cell r="F343" t="str">
            <v>Sessional</v>
          </cell>
          <cell r="G343" t="str">
            <v>Private</v>
          </cell>
          <cell r="H343" t="str">
            <v>No</v>
          </cell>
          <cell r="I343" t="str">
            <v>No</v>
          </cell>
          <cell r="J343" t="str">
            <v>No</v>
          </cell>
        </row>
        <row r="344">
          <cell r="A344">
            <v>684035</v>
          </cell>
          <cell r="B344">
            <v>320849</v>
          </cell>
          <cell r="C344" t="str">
            <v>Mrs B Johnson</v>
          </cell>
          <cell r="D344" t="str">
            <v>01507 607905</v>
          </cell>
          <cell r="E344" t="str">
            <v xml:space="preserve">auntybev700@hotmail.co.uk </v>
          </cell>
          <cell r="F344" t="str">
            <v>Childminder</v>
          </cell>
          <cell r="G344" t="str">
            <v>Childminder</v>
          </cell>
          <cell r="H344" t="str">
            <v>No</v>
          </cell>
          <cell r="I344" t="str">
            <v>No</v>
          </cell>
          <cell r="J344" t="str">
            <v>No</v>
          </cell>
        </row>
        <row r="345">
          <cell r="A345">
            <v>684026</v>
          </cell>
          <cell r="B345">
            <v>303558</v>
          </cell>
          <cell r="C345" t="str">
            <v>Mrs D Quarmby</v>
          </cell>
          <cell r="D345" t="str">
            <v>07946 741775</v>
          </cell>
          <cell r="E345" t="str">
            <v xml:space="preserve">debbie.quarmby@googlemail.com </v>
          </cell>
          <cell r="F345" t="str">
            <v>Childminder</v>
          </cell>
          <cell r="G345" t="str">
            <v>Childminder</v>
          </cell>
          <cell r="H345" t="str">
            <v>No</v>
          </cell>
          <cell r="I345" t="str">
            <v>No</v>
          </cell>
          <cell r="J345" t="str">
            <v>No</v>
          </cell>
        </row>
        <row r="346">
          <cell r="A346">
            <v>683924</v>
          </cell>
          <cell r="B346">
            <v>323883</v>
          </cell>
          <cell r="C346" t="str">
            <v>Mrs Jane Kay</v>
          </cell>
          <cell r="D346" t="str">
            <v xml:space="preserve">01522 703118 </v>
          </cell>
          <cell r="E346" t="str">
            <v>janekay@spectrumcounselling.orangehome.co.uk</v>
          </cell>
          <cell r="F346" t="str">
            <v>Childminder</v>
          </cell>
          <cell r="G346" t="str">
            <v>Childminder</v>
          </cell>
          <cell r="H346" t="str">
            <v>No</v>
          </cell>
          <cell r="I346" t="str">
            <v>No</v>
          </cell>
          <cell r="J346" t="str">
            <v>No</v>
          </cell>
        </row>
        <row r="347">
          <cell r="A347">
            <v>683872</v>
          </cell>
          <cell r="B347">
            <v>314222</v>
          </cell>
          <cell r="C347" t="str">
            <v>Mrs L Daniel</v>
          </cell>
          <cell r="D347" t="str">
            <v>01526 345406</v>
          </cell>
          <cell r="E347" t="str">
            <v>loobydaniel@live.co.uk</v>
          </cell>
          <cell r="F347" t="str">
            <v>Childminder</v>
          </cell>
          <cell r="G347" t="str">
            <v>Childminder</v>
          </cell>
          <cell r="H347" t="str">
            <v>No</v>
          </cell>
          <cell r="I347" t="str">
            <v>No</v>
          </cell>
          <cell r="J347" t="str">
            <v>No</v>
          </cell>
        </row>
        <row r="348">
          <cell r="A348">
            <v>546536</v>
          </cell>
          <cell r="B348">
            <v>306197</v>
          </cell>
          <cell r="C348" t="str">
            <v>Munchkins Kindergarten</v>
          </cell>
          <cell r="D348" t="str">
            <v>01775 718708</v>
          </cell>
          <cell r="E348" t="str">
            <v>munchkinskindergarten@gmail.com</v>
          </cell>
          <cell r="F348" t="str">
            <v>FDC</v>
          </cell>
          <cell r="G348" t="str">
            <v>Private</v>
          </cell>
          <cell r="H348" t="str">
            <v>No</v>
          </cell>
          <cell r="I348" t="str">
            <v>No</v>
          </cell>
          <cell r="J348" t="str">
            <v>No</v>
          </cell>
        </row>
        <row r="349">
          <cell r="A349">
            <v>511798</v>
          </cell>
          <cell r="B349">
            <v>309694</v>
          </cell>
          <cell r="C349" t="str">
            <v>My Nursery</v>
          </cell>
          <cell r="D349" t="str">
            <v>01476 592904</v>
          </cell>
          <cell r="E349" t="str">
            <v>mail@mynursery.me</v>
          </cell>
          <cell r="F349" t="str">
            <v>FDC</v>
          </cell>
          <cell r="G349" t="str">
            <v>Private</v>
          </cell>
          <cell r="H349" t="str">
            <v>No</v>
          </cell>
          <cell r="I349" t="str">
            <v>No</v>
          </cell>
          <cell r="J349" t="str">
            <v>No</v>
          </cell>
        </row>
        <row r="350">
          <cell r="A350">
            <v>684023</v>
          </cell>
          <cell r="B350">
            <v>321306</v>
          </cell>
          <cell r="C350" t="str">
            <v>Nan's Nursery</v>
          </cell>
          <cell r="D350" t="str">
            <v>07927 662089</v>
          </cell>
          <cell r="E350" t="str">
            <v xml:space="preserve">Nansnursery@aol.co.uk </v>
          </cell>
          <cell r="F350" t="str">
            <v>Childminder</v>
          </cell>
          <cell r="G350" t="str">
            <v>Childminder</v>
          </cell>
          <cell r="H350" t="str">
            <v>No</v>
          </cell>
          <cell r="I350" t="str">
            <v>No</v>
          </cell>
          <cell r="J350" t="str">
            <v>No</v>
          </cell>
        </row>
        <row r="351">
          <cell r="A351">
            <v>684077</v>
          </cell>
          <cell r="B351">
            <v>324083</v>
          </cell>
          <cell r="C351" t="str">
            <v>Neil Kay Ofsted Registered Childminder</v>
          </cell>
          <cell r="D351" t="str">
            <v>01522703118</v>
          </cell>
          <cell r="E351" t="str">
            <v>neil@neilkay.wanadoo.co.uk</v>
          </cell>
          <cell r="F351" t="str">
            <v>Childminder</v>
          </cell>
          <cell r="G351" t="str">
            <v>Childminder</v>
          </cell>
          <cell r="H351" t="str">
            <v>No</v>
          </cell>
          <cell r="I351" t="str">
            <v>Yes</v>
          </cell>
          <cell r="J351" t="str">
            <v>No</v>
          </cell>
        </row>
        <row r="352">
          <cell r="A352">
            <v>684069</v>
          </cell>
          <cell r="B352">
            <v>323393</v>
          </cell>
          <cell r="C352" t="str">
            <v>Nicki Hunt Childminding</v>
          </cell>
          <cell r="D352" t="str">
            <v>01522801168</v>
          </cell>
          <cell r="E352" t="str">
            <v>nicki.hunt@hotmail.co.uk</v>
          </cell>
          <cell r="F352" t="str">
            <v>Childminder</v>
          </cell>
          <cell r="G352" t="str">
            <v>Childminder</v>
          </cell>
          <cell r="H352" t="str">
            <v>No</v>
          </cell>
          <cell r="I352" t="str">
            <v>Yes</v>
          </cell>
          <cell r="J352" t="str">
            <v>No</v>
          </cell>
        </row>
        <row r="353">
          <cell r="A353">
            <v>683919</v>
          </cell>
          <cell r="B353">
            <v>316606</v>
          </cell>
          <cell r="C353" t="str">
            <v>Nickie's Little Tinkers</v>
          </cell>
          <cell r="D353" t="str">
            <v>01529 304108</v>
          </cell>
          <cell r="E353" t="str">
            <v xml:space="preserve">nickiegallen@gmail.com </v>
          </cell>
          <cell r="F353" t="str">
            <v>Childminder</v>
          </cell>
          <cell r="G353" t="str">
            <v>Childminder</v>
          </cell>
          <cell r="H353" t="str">
            <v>No</v>
          </cell>
          <cell r="I353" t="str">
            <v>No</v>
          </cell>
          <cell r="J353" t="str">
            <v>No</v>
          </cell>
        </row>
        <row r="354">
          <cell r="A354">
            <v>684110</v>
          </cell>
          <cell r="B354">
            <v>327060</v>
          </cell>
          <cell r="C354" t="str">
            <v>Nicola Gunn</v>
          </cell>
          <cell r="D354" t="str">
            <v>01778591197</v>
          </cell>
          <cell r="E354" t="str">
            <v>misschiefschildcare@gmail.com</v>
          </cell>
          <cell r="F354" t="str">
            <v>Childminder</v>
          </cell>
          <cell r="G354" t="str">
            <v>Childminder</v>
          </cell>
          <cell r="I354" t="str">
            <v>Yes</v>
          </cell>
        </row>
        <row r="355">
          <cell r="A355">
            <v>683866</v>
          </cell>
          <cell r="B355">
            <v>314223</v>
          </cell>
          <cell r="C355" t="str">
            <v>Nikki's Childminding</v>
          </cell>
          <cell r="D355" t="str">
            <v>07932 813677</v>
          </cell>
          <cell r="E355" t="str">
            <v>nparsons71@googlemail.com</v>
          </cell>
          <cell r="F355" t="str">
            <v>Childminder</v>
          </cell>
          <cell r="G355" t="str">
            <v>Childminder</v>
          </cell>
          <cell r="H355" t="str">
            <v>No</v>
          </cell>
          <cell r="I355" t="str">
            <v>No</v>
          </cell>
          <cell r="J355" t="str">
            <v>No</v>
          </cell>
        </row>
        <row r="356">
          <cell r="A356">
            <v>683810</v>
          </cell>
          <cell r="B356">
            <v>307408</v>
          </cell>
          <cell r="C356" t="str">
            <v>Nini Childcare</v>
          </cell>
          <cell r="D356" t="str">
            <v>01476 575171/ 07756 762638</v>
          </cell>
          <cell r="E356" t="str">
            <v>aurisantossp@hotmail.com</v>
          </cell>
          <cell r="F356" t="str">
            <v>Childminder</v>
          </cell>
          <cell r="G356" t="str">
            <v>Childminder</v>
          </cell>
          <cell r="H356" t="str">
            <v>No</v>
          </cell>
          <cell r="I356" t="str">
            <v>No</v>
          </cell>
          <cell r="J356" t="str">
            <v>No</v>
          </cell>
        </row>
        <row r="357">
          <cell r="A357">
            <v>546521</v>
          </cell>
          <cell r="B357">
            <v>304683</v>
          </cell>
          <cell r="C357" t="str">
            <v>North Somercotes Playgroup</v>
          </cell>
          <cell r="D357" t="str">
            <v>01507 359330</v>
          </cell>
          <cell r="E357" t="str">
            <v>northsomercotesplaygroup@outlook.com</v>
          </cell>
          <cell r="F357" t="str">
            <v>FDC</v>
          </cell>
          <cell r="G357" t="str">
            <v>Voluntary</v>
          </cell>
          <cell r="H357" t="str">
            <v>No</v>
          </cell>
          <cell r="I357" t="str">
            <v>No</v>
          </cell>
          <cell r="J357" t="str">
            <v>No</v>
          </cell>
        </row>
        <row r="358">
          <cell r="A358">
            <v>684003</v>
          </cell>
          <cell r="B358">
            <v>318352</v>
          </cell>
          <cell r="C358" t="str">
            <v>Nutwood Day Nursery</v>
          </cell>
          <cell r="D358" t="str">
            <v xml:space="preserve">01522 576716 </v>
          </cell>
          <cell r="E358" t="str">
            <v>nutwooddaynursery@gmail.com</v>
          </cell>
          <cell r="F358" t="str">
            <v>FDC</v>
          </cell>
          <cell r="G358" t="str">
            <v>Private</v>
          </cell>
          <cell r="H358" t="str">
            <v>No</v>
          </cell>
          <cell r="I358" t="str">
            <v>No</v>
          </cell>
          <cell r="J358" t="str">
            <v>No</v>
          </cell>
        </row>
        <row r="359">
          <cell r="A359">
            <v>509152</v>
          </cell>
          <cell r="B359">
            <v>311266</v>
          </cell>
          <cell r="C359" t="str">
            <v>Orchard Childminding</v>
          </cell>
          <cell r="D359" t="str">
            <v>01427 787661</v>
          </cell>
          <cell r="E359" t="str">
            <v>orchardchildminding@yahoo.com; louise.gelder11@btinternet.com</v>
          </cell>
          <cell r="F359" t="str">
            <v>Childminder</v>
          </cell>
          <cell r="G359" t="str">
            <v>Childminder</v>
          </cell>
          <cell r="H359" t="str">
            <v>No</v>
          </cell>
          <cell r="I359" t="str">
            <v>No</v>
          </cell>
          <cell r="J359" t="str">
            <v>No</v>
          </cell>
        </row>
        <row r="360">
          <cell r="A360">
            <v>683825</v>
          </cell>
          <cell r="B360">
            <v>306096</v>
          </cell>
          <cell r="C360" t="str">
            <v>Pam's Childcare</v>
          </cell>
          <cell r="D360" t="str">
            <v>01754 899855</v>
          </cell>
          <cell r="E360" t="str">
            <v>pamschildcare@hotmail.Co.uk</v>
          </cell>
          <cell r="F360" t="str">
            <v>Childminder</v>
          </cell>
          <cell r="G360" t="str">
            <v>Childminder</v>
          </cell>
          <cell r="H360" t="str">
            <v>No</v>
          </cell>
          <cell r="I360" t="str">
            <v>No</v>
          </cell>
          <cell r="J360" t="str">
            <v>No</v>
          </cell>
        </row>
        <row r="361">
          <cell r="A361">
            <v>683990</v>
          </cell>
          <cell r="B361">
            <v>303754</v>
          </cell>
          <cell r="C361" t="str">
            <v>Pansy Potters Childcare</v>
          </cell>
          <cell r="D361" t="str">
            <v xml:space="preserve">01522 889315 </v>
          </cell>
          <cell r="E361" t="str">
            <v xml:space="preserve">Pansypottersdonna@hotmail.co.uk </v>
          </cell>
          <cell r="F361" t="str">
            <v>Childminder</v>
          </cell>
          <cell r="G361" t="str">
            <v>Childminder</v>
          </cell>
          <cell r="H361" t="str">
            <v>No</v>
          </cell>
          <cell r="I361" t="str">
            <v>No</v>
          </cell>
          <cell r="J361" t="str">
            <v>No</v>
          </cell>
        </row>
        <row r="362">
          <cell r="A362">
            <v>546520</v>
          </cell>
          <cell r="B362">
            <v>304682</v>
          </cell>
          <cell r="C362" t="str">
            <v>Paper Moon Day Nursery Boultham Park Road</v>
          </cell>
          <cell r="D362" t="str">
            <v>01522 560562 / 07973561945</v>
          </cell>
          <cell r="E362" t="str">
            <v>papermoonlincoln2@tiscali.co.uk; papermoonnurseries@outlook.com</v>
          </cell>
          <cell r="F362" t="str">
            <v>FDC</v>
          </cell>
          <cell r="G362" t="str">
            <v>Private</v>
          </cell>
          <cell r="H362" t="str">
            <v>No</v>
          </cell>
          <cell r="I362" t="str">
            <v>No</v>
          </cell>
          <cell r="J362" t="str">
            <v>No</v>
          </cell>
        </row>
        <row r="363">
          <cell r="A363">
            <v>510992</v>
          </cell>
          <cell r="B363">
            <v>301072</v>
          </cell>
          <cell r="C363" t="str">
            <v>Paper Moon Day Nursery Jasmin Road</v>
          </cell>
          <cell r="D363" t="str">
            <v>01522 681681</v>
          </cell>
          <cell r="E363" t="str">
            <v>papermoonlincoln1@tiscali.co.uk; papermoonnurseries@outlook.com</v>
          </cell>
          <cell r="F363" t="str">
            <v>FDC</v>
          </cell>
          <cell r="G363" t="str">
            <v>Private</v>
          </cell>
          <cell r="H363" t="str">
            <v>No</v>
          </cell>
          <cell r="I363" t="str">
            <v>No</v>
          </cell>
          <cell r="J363" t="str">
            <v>No</v>
          </cell>
        </row>
        <row r="364">
          <cell r="A364">
            <v>515290</v>
          </cell>
          <cell r="B364">
            <v>301079</v>
          </cell>
          <cell r="C364" t="str">
            <v>Park School Day Nursery</v>
          </cell>
          <cell r="D364" t="str">
            <v>01522 681019</v>
          </cell>
          <cell r="E364" t="str">
            <v>parkschoolnursery@gmail.com</v>
          </cell>
          <cell r="F364" t="str">
            <v>FDC</v>
          </cell>
          <cell r="G364" t="str">
            <v>Private</v>
          </cell>
          <cell r="H364" t="str">
            <v>No</v>
          </cell>
          <cell r="I364" t="str">
            <v>No</v>
          </cell>
          <cell r="J364" t="str">
            <v>No</v>
          </cell>
        </row>
        <row r="365">
          <cell r="A365">
            <v>683993</v>
          </cell>
          <cell r="B365">
            <v>317318</v>
          </cell>
          <cell r="C365" t="str">
            <v>Paula Lee Childminding</v>
          </cell>
          <cell r="D365" t="str">
            <v>01526 342721</v>
          </cell>
          <cell r="E365" t="str">
            <v xml:space="preserve">paulalee001@hotmail.com </v>
          </cell>
          <cell r="F365" t="str">
            <v>Childminder</v>
          </cell>
          <cell r="G365" t="str">
            <v>Childminder</v>
          </cell>
          <cell r="H365" t="str">
            <v>No</v>
          </cell>
          <cell r="I365" t="str">
            <v>No</v>
          </cell>
          <cell r="J365" t="str">
            <v>No</v>
          </cell>
        </row>
        <row r="366">
          <cell r="A366">
            <v>514318</v>
          </cell>
          <cell r="B366">
            <v>301093</v>
          </cell>
          <cell r="C366" t="str">
            <v>Pegasus Nursery</v>
          </cell>
          <cell r="D366" t="str">
            <v>01673 828187</v>
          </cell>
          <cell r="E366" t="str">
            <v>pegasuschildcare@btconnect.com</v>
          </cell>
          <cell r="F366" t="str">
            <v>FDC</v>
          </cell>
          <cell r="G366" t="str">
            <v>Voluntary</v>
          </cell>
          <cell r="H366" t="str">
            <v>Yes</v>
          </cell>
          <cell r="I366" t="str">
            <v>Yes</v>
          </cell>
          <cell r="J366" t="str">
            <v>Yes</v>
          </cell>
        </row>
        <row r="367">
          <cell r="A367">
            <v>684113</v>
          </cell>
          <cell r="B367">
            <v>327230</v>
          </cell>
          <cell r="C367" t="str">
            <v>Penny Gillyett</v>
          </cell>
          <cell r="D367" t="str">
            <v>07828050215</v>
          </cell>
          <cell r="E367" t="str">
            <v>pennypolish@hotmail.com</v>
          </cell>
          <cell r="F367" t="str">
            <v>Childminder</v>
          </cell>
          <cell r="G367" t="str">
            <v>Childminder</v>
          </cell>
          <cell r="I367" t="str">
            <v>Yes</v>
          </cell>
        </row>
        <row r="368">
          <cell r="A368">
            <v>546579</v>
          </cell>
          <cell r="B368">
            <v>302375</v>
          </cell>
          <cell r="C368" t="str">
            <v>Phoenix Montessori</v>
          </cell>
          <cell r="D368" t="str">
            <v xml:space="preserve">01406 364919 </v>
          </cell>
          <cell r="E368" t="str">
            <v>longsutton@phoenix-montessori.co.uk</v>
          </cell>
          <cell r="F368" t="str">
            <v>FDC</v>
          </cell>
          <cell r="G368" t="str">
            <v>Independent</v>
          </cell>
          <cell r="H368" t="str">
            <v>No</v>
          </cell>
          <cell r="I368" t="str">
            <v>No</v>
          </cell>
          <cell r="J368" t="str">
            <v>No</v>
          </cell>
        </row>
        <row r="369">
          <cell r="A369">
            <v>514553</v>
          </cell>
          <cell r="B369">
            <v>303221</v>
          </cell>
          <cell r="C369" t="str">
            <v>Pilgrim Hospital Day Nursery</v>
          </cell>
          <cell r="D369" t="str">
            <v>01205 445870/ 07891 97969</v>
          </cell>
          <cell r="E369" t="str">
            <v>pilgrimdaynursery@googlemail.com; amandagilbert@forunderfives.co.uk</v>
          </cell>
          <cell r="F369" t="str">
            <v>FDC</v>
          </cell>
          <cell r="G369" t="str">
            <v>Private</v>
          </cell>
          <cell r="H369" t="str">
            <v>No</v>
          </cell>
          <cell r="I369" t="str">
            <v>No</v>
          </cell>
          <cell r="J369" t="str">
            <v>No</v>
          </cell>
        </row>
        <row r="370">
          <cell r="A370">
            <v>546440</v>
          </cell>
          <cell r="B370">
            <v>302617</v>
          </cell>
          <cell r="C370" t="str">
            <v>Pinchbeck Penguins Playgroup</v>
          </cell>
          <cell r="D370" t="str">
            <v>07511 079507/ 01775 713977</v>
          </cell>
          <cell r="E370" t="str">
            <v>pinchbeckpenguins@googlemail.com</v>
          </cell>
          <cell r="F370" t="str">
            <v>Sessional</v>
          </cell>
          <cell r="G370" t="str">
            <v>Voluntary</v>
          </cell>
          <cell r="H370" t="str">
            <v>No</v>
          </cell>
          <cell r="I370" t="str">
            <v>No</v>
          </cell>
          <cell r="J370" t="str">
            <v>No</v>
          </cell>
        </row>
        <row r="371">
          <cell r="A371">
            <v>599159</v>
          </cell>
          <cell r="B371">
            <v>311619</v>
          </cell>
          <cell r="C371" t="str">
            <v>Play Barn</v>
          </cell>
          <cell r="D371" t="str">
            <v>07769 340897</v>
          </cell>
          <cell r="E371" t="str">
            <v>helenpeers@hotmail.co.uk</v>
          </cell>
          <cell r="F371" t="str">
            <v>Childminder</v>
          </cell>
          <cell r="G371" t="str">
            <v>Childminder</v>
          </cell>
          <cell r="H371" t="str">
            <v>No</v>
          </cell>
          <cell r="I371" t="str">
            <v>No</v>
          </cell>
          <cell r="J371" t="str">
            <v>No</v>
          </cell>
        </row>
        <row r="372">
          <cell r="A372">
            <v>510913</v>
          </cell>
          <cell r="B372">
            <v>301123</v>
          </cell>
          <cell r="C372" t="str">
            <v>Portland Kindergarten</v>
          </cell>
          <cell r="D372" t="str">
            <v>01522 528524</v>
          </cell>
          <cell r="E372" t="str">
            <v>lindaxenos@portlandkindergarten.co.uk</v>
          </cell>
          <cell r="F372" t="str">
            <v>FDC</v>
          </cell>
          <cell r="G372" t="str">
            <v>Private</v>
          </cell>
          <cell r="H372" t="str">
            <v>No</v>
          </cell>
          <cell r="I372" t="str">
            <v>No</v>
          </cell>
          <cell r="J372" t="str">
            <v>No</v>
          </cell>
        </row>
        <row r="373">
          <cell r="A373">
            <v>683922</v>
          </cell>
          <cell r="B373">
            <v>306481</v>
          </cell>
          <cell r="C373" t="str">
            <v>Positive Childcare</v>
          </cell>
          <cell r="D373" t="str">
            <v>07984 639011</v>
          </cell>
          <cell r="E373" t="str">
            <v>happypositive1@me.com</v>
          </cell>
          <cell r="F373" t="str">
            <v>Childminder</v>
          </cell>
          <cell r="G373" t="str">
            <v>Childminder</v>
          </cell>
          <cell r="H373" t="str">
            <v>No</v>
          </cell>
          <cell r="I373" t="str">
            <v>No</v>
          </cell>
          <cell r="J373" t="str">
            <v>No</v>
          </cell>
        </row>
        <row r="374">
          <cell r="A374">
            <v>524655</v>
          </cell>
          <cell r="B374">
            <v>301131</v>
          </cell>
          <cell r="C374" t="str">
            <v>Potterhanworth Preschool</v>
          </cell>
          <cell r="D374" t="str">
            <v>01522 797408/ 07943 347626</v>
          </cell>
          <cell r="E374" t="str">
            <v>potterhanworthpreschool@googlemail.com; teresahake@gmail.com</v>
          </cell>
          <cell r="F374" t="str">
            <v>Sessional</v>
          </cell>
          <cell r="G374" t="str">
            <v>Voluntary</v>
          </cell>
          <cell r="H374" t="str">
            <v>No</v>
          </cell>
          <cell r="I374" t="str">
            <v>No</v>
          </cell>
          <cell r="J374" t="str">
            <v>No</v>
          </cell>
        </row>
        <row r="375">
          <cell r="A375">
            <v>524787</v>
          </cell>
          <cell r="B375">
            <v>301135</v>
          </cell>
          <cell r="C375" t="str">
            <v>Prelude Nursery</v>
          </cell>
          <cell r="D375" t="str">
            <v>01529 455788</v>
          </cell>
          <cell r="E375" t="str">
            <v>info@preludenursery.co.uk</v>
          </cell>
          <cell r="F375" t="str">
            <v>FDC</v>
          </cell>
          <cell r="G375" t="str">
            <v>Private</v>
          </cell>
          <cell r="H375" t="str">
            <v>Yes</v>
          </cell>
          <cell r="I375" t="str">
            <v>Yes</v>
          </cell>
          <cell r="J375" t="str">
            <v>Yes</v>
          </cell>
        </row>
        <row r="376">
          <cell r="A376">
            <v>580068</v>
          </cell>
          <cell r="B376">
            <v>305129</v>
          </cell>
          <cell r="C376" t="str">
            <v>Puddle Ducks Day Care</v>
          </cell>
          <cell r="D376" t="str">
            <v>01522 521740</v>
          </cell>
          <cell r="E376" t="str">
            <v>simon.baker73@ntlworld.com</v>
          </cell>
          <cell r="F376" t="str">
            <v>Childminder</v>
          </cell>
          <cell r="G376" t="str">
            <v>Childminder</v>
          </cell>
          <cell r="H376" t="str">
            <v>No</v>
          </cell>
          <cell r="I376" t="str">
            <v>No</v>
          </cell>
          <cell r="J376" t="str">
            <v>No</v>
          </cell>
        </row>
        <row r="377">
          <cell r="A377">
            <v>519970</v>
          </cell>
          <cell r="B377">
            <v>301147</v>
          </cell>
          <cell r="C377" t="str">
            <v>Puddle Ducks Day Nursery Spalding</v>
          </cell>
          <cell r="D377" t="str">
            <v>01775 769798</v>
          </cell>
          <cell r="E377" t="str">
            <v>enquiries@puddleduckschildcare.co.uk</v>
          </cell>
          <cell r="F377" t="str">
            <v>FDC</v>
          </cell>
          <cell r="G377" t="str">
            <v>Private</v>
          </cell>
          <cell r="H377" t="str">
            <v>No</v>
          </cell>
          <cell r="I377" t="str">
            <v>No</v>
          </cell>
          <cell r="J377" t="str">
            <v>No</v>
          </cell>
        </row>
        <row r="378">
          <cell r="A378">
            <v>546495</v>
          </cell>
          <cell r="B378">
            <v>304095</v>
          </cell>
          <cell r="C378" t="str">
            <v>Puddle Ducks Preschool Alvingham</v>
          </cell>
          <cell r="D378" t="str">
            <v>01507 328213 / 07725325263</v>
          </cell>
          <cell r="E378" t="str">
            <v>puddleduckspreschoolalvingham@googlemail.com</v>
          </cell>
          <cell r="F378" t="str">
            <v>FDC</v>
          </cell>
          <cell r="G378" t="str">
            <v>Voluntary</v>
          </cell>
          <cell r="H378" t="str">
            <v>Yes</v>
          </cell>
          <cell r="I378" t="str">
            <v>Yes</v>
          </cell>
          <cell r="J378" t="str">
            <v>Yes</v>
          </cell>
        </row>
        <row r="379">
          <cell r="A379">
            <v>546551</v>
          </cell>
          <cell r="B379">
            <v>307485</v>
          </cell>
          <cell r="C379" t="str">
            <v>Puddleducks Nursery and PreSchool Grantham</v>
          </cell>
          <cell r="D379" t="str">
            <v>07736 246043</v>
          </cell>
          <cell r="E379" t="str">
            <v>juliakylewilby@gmail.com</v>
          </cell>
          <cell r="F379" t="str">
            <v>FDC</v>
          </cell>
          <cell r="G379" t="str">
            <v>Private</v>
          </cell>
          <cell r="H379" t="str">
            <v>Yes</v>
          </cell>
          <cell r="I379" t="str">
            <v>Yes</v>
          </cell>
          <cell r="J379" t="str">
            <v>Yes</v>
          </cell>
        </row>
        <row r="380">
          <cell r="A380">
            <v>517321</v>
          </cell>
          <cell r="B380">
            <v>301152</v>
          </cell>
          <cell r="C380" t="str">
            <v>Quarrington Preschool</v>
          </cell>
          <cell r="D380" t="str">
            <v>07519 179297</v>
          </cell>
          <cell r="E380" t="str">
            <v>quarringtonpreschoolsleaford@googlemail.com</v>
          </cell>
          <cell r="F380" t="str">
            <v>Sessional</v>
          </cell>
          <cell r="G380" t="str">
            <v>Private</v>
          </cell>
          <cell r="H380" t="str">
            <v>No</v>
          </cell>
          <cell r="I380" t="str">
            <v>No</v>
          </cell>
          <cell r="J380" t="str">
            <v>No</v>
          </cell>
        </row>
        <row r="381">
          <cell r="A381">
            <v>516493</v>
          </cell>
          <cell r="B381">
            <v>302735</v>
          </cell>
          <cell r="C381" t="str">
            <v xml:space="preserve">Qwackers Pre-school </v>
          </cell>
          <cell r="D381" t="str">
            <v>07909 782951/ 01507 463969</v>
          </cell>
          <cell r="E381" t="str">
            <v>qwackerspreschool@googlemail.com</v>
          </cell>
          <cell r="F381" t="str">
            <v>Sessional</v>
          </cell>
          <cell r="G381" t="str">
            <v>Voluntary</v>
          </cell>
          <cell r="H381" t="str">
            <v>No</v>
          </cell>
          <cell r="I381" t="str">
            <v>No</v>
          </cell>
          <cell r="J381" t="str">
            <v>No</v>
          </cell>
        </row>
        <row r="382">
          <cell r="A382">
            <v>533149</v>
          </cell>
          <cell r="B382">
            <v>307414</v>
          </cell>
          <cell r="C382" t="str">
            <v>Rachael Roberts</v>
          </cell>
          <cell r="D382" t="str">
            <v>07961 844851</v>
          </cell>
          <cell r="E382" t="str">
            <v>grahrach@uwclub.net</v>
          </cell>
          <cell r="F382" t="str">
            <v>Childminder</v>
          </cell>
          <cell r="G382" t="str">
            <v>Childminder</v>
          </cell>
          <cell r="H382" t="str">
            <v>No</v>
          </cell>
          <cell r="I382" t="str">
            <v>No</v>
          </cell>
          <cell r="J382" t="str">
            <v>No</v>
          </cell>
        </row>
        <row r="383">
          <cell r="A383">
            <v>683782</v>
          </cell>
          <cell r="B383">
            <v>306762</v>
          </cell>
          <cell r="C383" t="str">
            <v>Rachel Benton</v>
          </cell>
          <cell r="D383" t="str">
            <v>01673 866253/ 07810 866259</v>
          </cell>
          <cell r="E383" t="str">
            <v>rmbenton1@aol.co.uk</v>
          </cell>
          <cell r="F383" t="str">
            <v>Childminder</v>
          </cell>
          <cell r="G383" t="str">
            <v>Childminder</v>
          </cell>
          <cell r="H383" t="str">
            <v>No</v>
          </cell>
          <cell r="I383" t="str">
            <v>No</v>
          </cell>
          <cell r="J383" t="str">
            <v>No</v>
          </cell>
        </row>
        <row r="384">
          <cell r="A384">
            <v>683859</v>
          </cell>
          <cell r="B384">
            <v>312155</v>
          </cell>
          <cell r="C384" t="str">
            <v>Rachel Ella</v>
          </cell>
          <cell r="D384" t="str">
            <v>07920 264189</v>
          </cell>
          <cell r="E384" t="str">
            <v>rachelellachildminder@gmail.com</v>
          </cell>
          <cell r="F384" t="str">
            <v>Childminder</v>
          </cell>
          <cell r="G384" t="str">
            <v>Childminder</v>
          </cell>
          <cell r="H384" t="str">
            <v>No</v>
          </cell>
          <cell r="I384" t="str">
            <v>No</v>
          </cell>
          <cell r="J384" t="str">
            <v>No</v>
          </cell>
        </row>
        <row r="385">
          <cell r="A385">
            <v>684019</v>
          </cell>
          <cell r="B385">
            <v>320892</v>
          </cell>
          <cell r="C385" t="str">
            <v>Rachel's Childminding Service</v>
          </cell>
          <cell r="D385" t="str">
            <v>01673 849981</v>
          </cell>
          <cell r="E385" t="str">
            <v xml:space="preserve">rachel@eckersley-online.net </v>
          </cell>
          <cell r="F385" t="str">
            <v>Childminder</v>
          </cell>
          <cell r="G385" t="str">
            <v>Childminder</v>
          </cell>
          <cell r="H385" t="str">
            <v>No</v>
          </cell>
          <cell r="I385" t="str">
            <v>No</v>
          </cell>
          <cell r="J385" t="str">
            <v>No</v>
          </cell>
        </row>
        <row r="386">
          <cell r="A386">
            <v>683885</v>
          </cell>
          <cell r="B386">
            <v>314442</v>
          </cell>
          <cell r="C386" t="str">
            <v>Rachel's House Childminding</v>
          </cell>
          <cell r="D386" t="str">
            <v>01406 330162</v>
          </cell>
          <cell r="E386" t="str">
            <v>rachel@26thecottage.freeserve.co.uk</v>
          </cell>
          <cell r="F386" t="str">
            <v>Childminder</v>
          </cell>
          <cell r="G386" t="str">
            <v>Childminder</v>
          </cell>
          <cell r="H386" t="str">
            <v>No</v>
          </cell>
          <cell r="I386" t="str">
            <v>No</v>
          </cell>
          <cell r="J386" t="str">
            <v>No</v>
          </cell>
        </row>
        <row r="387">
          <cell r="A387">
            <v>519534</v>
          </cell>
          <cell r="B387">
            <v>302681</v>
          </cell>
          <cell r="C387" t="str">
            <v>RAF Conningsby Nursery Centre</v>
          </cell>
          <cell r="D387" t="str">
            <v xml:space="preserve">01526 344325 </v>
          </cell>
          <cell r="E387" t="str">
            <v>j.proctor@nurseryandkidsclub.co.uk; info@nurseryandkidsclub.co.uk</v>
          </cell>
          <cell r="F387" t="str">
            <v>FDC</v>
          </cell>
          <cell r="G387" t="str">
            <v>Voluntary</v>
          </cell>
          <cell r="H387" t="str">
            <v>Yes</v>
          </cell>
          <cell r="I387" t="str">
            <v>Yes</v>
          </cell>
          <cell r="J387" t="str">
            <v>Yes</v>
          </cell>
        </row>
        <row r="388">
          <cell r="A388">
            <v>546428</v>
          </cell>
          <cell r="B388">
            <v>302705</v>
          </cell>
          <cell r="C388" t="str">
            <v>Railway Children's Day Nursery</v>
          </cell>
          <cell r="D388" t="str">
            <v>01780 410055</v>
          </cell>
          <cell r="E388" t="str">
            <v>railwaychildrensdaynursery@hotmail.co.uk</v>
          </cell>
          <cell r="F388" t="str">
            <v>FDC</v>
          </cell>
          <cell r="G388" t="str">
            <v>Private</v>
          </cell>
          <cell r="H388" t="str">
            <v>No</v>
          </cell>
          <cell r="I388" t="str">
            <v>No</v>
          </cell>
          <cell r="J388" t="str">
            <v>No</v>
          </cell>
        </row>
        <row r="389">
          <cell r="A389">
            <v>524630</v>
          </cell>
          <cell r="B389">
            <v>301159</v>
          </cell>
          <cell r="C389" t="str">
            <v>Rainbow Corner Day Nursery Holton le Clay</v>
          </cell>
          <cell r="D389" t="str">
            <v>01472 599009</v>
          </cell>
          <cell r="E389" t="str">
            <v>rainbowcornerdaynursery@googlemail.com</v>
          </cell>
          <cell r="F389" t="str">
            <v>FDC</v>
          </cell>
          <cell r="G389" t="str">
            <v>Private</v>
          </cell>
          <cell r="H389" t="str">
            <v>No</v>
          </cell>
          <cell r="I389" t="str">
            <v>No</v>
          </cell>
          <cell r="J389" t="str">
            <v>No</v>
          </cell>
        </row>
        <row r="390">
          <cell r="A390">
            <v>597011</v>
          </cell>
          <cell r="B390">
            <v>300089</v>
          </cell>
          <cell r="C390" t="str">
            <v>Rainbow Day Nursery Waddington</v>
          </cell>
          <cell r="D390" t="str">
            <v>01522 722222</v>
          </cell>
          <cell r="E390" t="str">
            <v>rainbowdaynurserylincoln@googlemail.com</v>
          </cell>
          <cell r="F390" t="str">
            <v>FDC</v>
          </cell>
          <cell r="G390" t="str">
            <v>Private</v>
          </cell>
          <cell r="H390" t="str">
            <v>No</v>
          </cell>
          <cell r="I390" t="str">
            <v>No</v>
          </cell>
          <cell r="J390" t="str">
            <v>No</v>
          </cell>
        </row>
        <row r="391">
          <cell r="A391">
            <v>511648</v>
          </cell>
          <cell r="B391">
            <v>301161</v>
          </cell>
          <cell r="C391" t="str">
            <v>Rainbow Nursery Long Sutton</v>
          </cell>
          <cell r="D391" t="str">
            <v>01406 364411</v>
          </cell>
          <cell r="E391" t="str">
            <v>rainbowpeele@aol.com</v>
          </cell>
          <cell r="F391" t="str">
            <v>FDC</v>
          </cell>
          <cell r="G391" t="str">
            <v>Voluntary</v>
          </cell>
          <cell r="H391" t="str">
            <v>No</v>
          </cell>
          <cell r="I391" t="str">
            <v>Yes</v>
          </cell>
          <cell r="J391" t="str">
            <v>Yes</v>
          </cell>
        </row>
        <row r="392">
          <cell r="A392">
            <v>530625</v>
          </cell>
          <cell r="B392">
            <v>301163</v>
          </cell>
          <cell r="C392" t="str">
            <v>Rainbow Play Group Gosberton</v>
          </cell>
          <cell r="D392" t="str">
            <v>07944 795254 &amp; 01775 840077</v>
          </cell>
          <cell r="E392" t="str">
            <v xml:space="preserve">rainbowplaygroup@outlook.com </v>
          </cell>
          <cell r="F392" t="str">
            <v>FDC</v>
          </cell>
          <cell r="G392" t="str">
            <v>Private</v>
          </cell>
          <cell r="H392" t="str">
            <v>No</v>
          </cell>
          <cell r="I392" t="str">
            <v>No</v>
          </cell>
          <cell r="J392" t="str">
            <v>No</v>
          </cell>
        </row>
        <row r="393">
          <cell r="A393">
            <v>683849</v>
          </cell>
          <cell r="B393">
            <v>301164</v>
          </cell>
          <cell r="C393" t="str">
            <v>Rainbow Playgroup Gainsborough</v>
          </cell>
          <cell r="D393" t="str">
            <v>07552 564918/ 07976 393746</v>
          </cell>
          <cell r="E393" t="str">
            <v>rainbowplaygroup2@gmail.com</v>
          </cell>
          <cell r="F393" t="str">
            <v>Sessional</v>
          </cell>
          <cell r="G393" t="str">
            <v>Voluntary</v>
          </cell>
          <cell r="H393" t="str">
            <v>No</v>
          </cell>
          <cell r="I393" t="str">
            <v>No</v>
          </cell>
          <cell r="J393" t="str">
            <v>No</v>
          </cell>
        </row>
        <row r="394">
          <cell r="A394">
            <v>513161</v>
          </cell>
          <cell r="B394">
            <v>301160</v>
          </cell>
          <cell r="C394" t="str">
            <v>Rainbow Preschool Caistor</v>
          </cell>
          <cell r="D394" t="str">
            <v>01472 859979</v>
          </cell>
          <cell r="E394" t="str">
            <v>rainbowpreschoolcaistor@gmail.com</v>
          </cell>
          <cell r="F394" t="str">
            <v>FDC</v>
          </cell>
          <cell r="G394" t="str">
            <v>Voluntary</v>
          </cell>
          <cell r="H394" t="str">
            <v>No</v>
          </cell>
          <cell r="I394" t="str">
            <v>No</v>
          </cell>
          <cell r="J394" t="str">
            <v>No</v>
          </cell>
        </row>
        <row r="395">
          <cell r="A395">
            <v>546503</v>
          </cell>
          <cell r="B395">
            <v>301801</v>
          </cell>
          <cell r="C395" t="str">
            <v>Rainbows End Pre-school</v>
          </cell>
          <cell r="D395" t="str">
            <v>01754 871835</v>
          </cell>
          <cell r="E395" t="str">
            <v xml:space="preserve">rainbowsend@pre-school.org.uk </v>
          </cell>
          <cell r="F395" t="str">
            <v>FDC</v>
          </cell>
          <cell r="G395" t="str">
            <v>Voluntary</v>
          </cell>
          <cell r="H395" t="str">
            <v>No</v>
          </cell>
          <cell r="I395" t="str">
            <v>No</v>
          </cell>
          <cell r="J395" t="str">
            <v>No</v>
          </cell>
        </row>
        <row r="396">
          <cell r="A396">
            <v>500103</v>
          </cell>
          <cell r="B396">
            <v>323338</v>
          </cell>
          <cell r="C396" t="str">
            <v>RaRa's Rascals</v>
          </cell>
          <cell r="D396" t="str">
            <v>01476 550542</v>
          </cell>
          <cell r="E396" t="str">
            <v>sandrapalmer1961@yahoo.co.uk</v>
          </cell>
          <cell r="F396" t="str">
            <v>Childminder</v>
          </cell>
          <cell r="G396" t="str">
            <v>Childminder</v>
          </cell>
          <cell r="H396" t="str">
            <v>No</v>
          </cell>
          <cell r="I396" t="str">
            <v>No</v>
          </cell>
          <cell r="J396" t="str">
            <v>No</v>
          </cell>
        </row>
        <row r="397">
          <cell r="A397">
            <v>546555</v>
          </cell>
          <cell r="B397">
            <v>307062</v>
          </cell>
          <cell r="C397" t="str">
            <v xml:space="preserve">Rascals </v>
          </cell>
          <cell r="D397" t="str">
            <v>07521 733302</v>
          </cell>
          <cell r="E397" t="str">
            <v>rascalskeelby@googlemail.com</v>
          </cell>
          <cell r="F397" t="str">
            <v>FDC</v>
          </cell>
          <cell r="G397" t="str">
            <v>Private</v>
          </cell>
          <cell r="H397" t="str">
            <v>Yes</v>
          </cell>
          <cell r="I397" t="str">
            <v>Yes</v>
          </cell>
          <cell r="J397" t="str">
            <v>Yes</v>
          </cell>
        </row>
        <row r="398">
          <cell r="A398">
            <v>530171</v>
          </cell>
          <cell r="B398">
            <v>302034</v>
          </cell>
          <cell r="C398" t="str">
            <v>Rauceby Preschool</v>
          </cell>
          <cell r="D398" t="str">
            <v>01529 488087</v>
          </cell>
          <cell r="E398" t="str">
            <v>raucebypreschool@gmail.com</v>
          </cell>
          <cell r="F398" t="str">
            <v>FDC</v>
          </cell>
          <cell r="G398" t="str">
            <v>Voluntary</v>
          </cell>
          <cell r="H398" t="str">
            <v>No</v>
          </cell>
          <cell r="I398" t="str">
            <v>No</v>
          </cell>
          <cell r="J398" t="str">
            <v>No</v>
          </cell>
        </row>
        <row r="399">
          <cell r="A399">
            <v>683975</v>
          </cell>
          <cell r="B399">
            <v>313163</v>
          </cell>
          <cell r="C399" t="str">
            <v>Rebecca Barber</v>
          </cell>
          <cell r="D399" t="str">
            <v>07411 499363</v>
          </cell>
          <cell r="E399" t="str">
            <v xml:space="preserve">Cbrb@hotmail.co.uk </v>
          </cell>
          <cell r="F399" t="str">
            <v>Childminder</v>
          </cell>
          <cell r="G399" t="str">
            <v>Childminder</v>
          </cell>
          <cell r="H399" t="str">
            <v>No</v>
          </cell>
          <cell r="I399" t="str">
            <v>No</v>
          </cell>
          <cell r="J399" t="str">
            <v>No</v>
          </cell>
        </row>
        <row r="400">
          <cell r="A400">
            <v>683787</v>
          </cell>
          <cell r="B400">
            <v>302515</v>
          </cell>
          <cell r="C400" t="str">
            <v>Rebecca Burr</v>
          </cell>
          <cell r="D400" t="str">
            <v>077329 11289</v>
          </cell>
          <cell r="E400" t="str">
            <v>Rebecca.burr@ntlworld.com</v>
          </cell>
          <cell r="F400" t="str">
            <v>Childminder</v>
          </cell>
          <cell r="G400" t="str">
            <v>Childminder</v>
          </cell>
          <cell r="H400" t="str">
            <v>No</v>
          </cell>
          <cell r="I400" t="str">
            <v>No</v>
          </cell>
          <cell r="J400" t="str">
            <v>No</v>
          </cell>
        </row>
        <row r="401">
          <cell r="A401">
            <v>683824</v>
          </cell>
          <cell r="B401">
            <v>305149</v>
          </cell>
          <cell r="C401" t="str">
            <v>Rebecca Clarke</v>
          </cell>
          <cell r="D401" t="str">
            <v>07931 690372</v>
          </cell>
          <cell r="E401" t="str">
            <v>jamiebec2000@yahoo.co.uk</v>
          </cell>
          <cell r="F401" t="str">
            <v>Childminder</v>
          </cell>
          <cell r="G401" t="str">
            <v>Childminder</v>
          </cell>
          <cell r="H401" t="str">
            <v>No</v>
          </cell>
          <cell r="I401" t="str">
            <v>No</v>
          </cell>
          <cell r="J401" t="str">
            <v>No</v>
          </cell>
        </row>
        <row r="402">
          <cell r="A402">
            <v>684041</v>
          </cell>
          <cell r="B402">
            <v>321267</v>
          </cell>
          <cell r="C402" t="str">
            <v>Rebecca McKie</v>
          </cell>
          <cell r="D402" t="str">
            <v>07952 906584</v>
          </cell>
          <cell r="E402" t="str">
            <v>beckymckie@hotmail.co.uk</v>
          </cell>
          <cell r="F402" t="str">
            <v>Childminder</v>
          </cell>
          <cell r="G402" t="str">
            <v>Childminder</v>
          </cell>
          <cell r="H402" t="str">
            <v>No</v>
          </cell>
          <cell r="I402" t="str">
            <v>No</v>
          </cell>
          <cell r="J402" t="str">
            <v>No</v>
          </cell>
        </row>
        <row r="403">
          <cell r="A403">
            <v>546504</v>
          </cell>
          <cell r="B403">
            <v>304355</v>
          </cell>
          <cell r="C403" t="str">
            <v>Red Hen Children's Day Nursery</v>
          </cell>
          <cell r="D403" t="str">
            <v>01507 603535</v>
          </cell>
          <cell r="E403" t="str">
            <v>office@redhendaynursery.co.uk</v>
          </cell>
          <cell r="F403" t="str">
            <v>FDC</v>
          </cell>
          <cell r="G403" t="str">
            <v>Private</v>
          </cell>
          <cell r="H403" t="str">
            <v>No</v>
          </cell>
          <cell r="I403" t="str">
            <v>No</v>
          </cell>
          <cell r="J403" t="str">
            <v>Yes</v>
          </cell>
        </row>
        <row r="404">
          <cell r="A404">
            <v>546442</v>
          </cell>
          <cell r="B404">
            <v>302925</v>
          </cell>
          <cell r="C404" t="str">
            <v>Redcroft Day Nursery</v>
          </cell>
          <cell r="D404" t="str">
            <v>01529 414262</v>
          </cell>
          <cell r="E404" t="str">
            <v>redcroftdaynursery@hotmail.co.uk</v>
          </cell>
          <cell r="F404" t="str">
            <v>FDC</v>
          </cell>
          <cell r="G404" t="str">
            <v>Private</v>
          </cell>
          <cell r="H404" t="str">
            <v>Yes</v>
          </cell>
          <cell r="I404" t="str">
            <v>Yes</v>
          </cell>
          <cell r="J404" t="str">
            <v>Yes</v>
          </cell>
        </row>
        <row r="405">
          <cell r="A405">
            <v>546515</v>
          </cell>
          <cell r="B405">
            <v>304575</v>
          </cell>
          <cell r="C405" t="str">
            <v>Reepham Preschool</v>
          </cell>
          <cell r="D405" t="str">
            <v>07837 691151 / 01522 750 995 (Home Number)</v>
          </cell>
          <cell r="E405" t="str">
            <v>reephampreschool@hotmail.co.uk</v>
          </cell>
          <cell r="F405" t="str">
            <v>FDC</v>
          </cell>
          <cell r="G405" t="str">
            <v>Voluntary</v>
          </cell>
          <cell r="H405" t="str">
            <v>No</v>
          </cell>
          <cell r="I405" t="str">
            <v>No</v>
          </cell>
          <cell r="J405" t="str">
            <v>No</v>
          </cell>
        </row>
        <row r="406">
          <cell r="A406">
            <v>500087</v>
          </cell>
          <cell r="B406">
            <v>311268</v>
          </cell>
          <cell r="C406" t="str">
            <v>REES</v>
          </cell>
          <cell r="D406" t="str">
            <v>01775 822751</v>
          </cell>
          <cell r="E406" t="str">
            <v>mariegoodacre@btinternet.com</v>
          </cell>
          <cell r="F406" t="str">
            <v>Childminder</v>
          </cell>
          <cell r="G406" t="str">
            <v>Childminder</v>
          </cell>
          <cell r="H406" t="str">
            <v>No</v>
          </cell>
          <cell r="I406" t="str">
            <v>No</v>
          </cell>
          <cell r="J406" t="str">
            <v>No</v>
          </cell>
        </row>
        <row r="407">
          <cell r="A407">
            <v>546526</v>
          </cell>
          <cell r="B407">
            <v>307678</v>
          </cell>
          <cell r="C407" t="str">
            <v>Riverside Day Nursery</v>
          </cell>
          <cell r="D407" t="str">
            <v>01427 676115 / 01427 617767</v>
          </cell>
          <cell r="E407" t="str">
            <v xml:space="preserve">riversideccgains@googlemail.com </v>
          </cell>
          <cell r="F407" t="str">
            <v>FDC</v>
          </cell>
          <cell r="G407" t="str">
            <v>Private</v>
          </cell>
          <cell r="H407" t="str">
            <v>No</v>
          </cell>
          <cell r="I407" t="str">
            <v>No</v>
          </cell>
          <cell r="J407" t="str">
            <v>No</v>
          </cell>
        </row>
        <row r="408">
          <cell r="A408">
            <v>546492</v>
          </cell>
          <cell r="B408">
            <v>304102</v>
          </cell>
          <cell r="C408" t="str">
            <v>Riverside Early Years Playgroup</v>
          </cell>
          <cell r="D408" t="str">
            <v>07974 702519</v>
          </cell>
          <cell r="E408" t="str">
            <v xml:space="preserve">riversideearlyyears@hotmail.co.uk </v>
          </cell>
          <cell r="F408" t="str">
            <v>FDC</v>
          </cell>
          <cell r="G408" t="str">
            <v>Private</v>
          </cell>
          <cell r="H408" t="str">
            <v>Yes</v>
          </cell>
          <cell r="I408" t="str">
            <v>Yes</v>
          </cell>
          <cell r="J408" t="str">
            <v>Yes</v>
          </cell>
        </row>
        <row r="409">
          <cell r="A409">
            <v>521732</v>
          </cell>
          <cell r="B409">
            <v>301200</v>
          </cell>
          <cell r="C409" t="str">
            <v>Riverside Play Group Louth</v>
          </cell>
          <cell r="D409" t="str">
            <v>07948 466184</v>
          </cell>
          <cell r="E409" t="str">
            <v xml:space="preserve">info@riversideplaygroup.org.uk </v>
          </cell>
          <cell r="F409" t="str">
            <v>FDC</v>
          </cell>
          <cell r="G409" t="str">
            <v>Voluntary</v>
          </cell>
          <cell r="H409" t="str">
            <v>No</v>
          </cell>
          <cell r="I409" t="str">
            <v>No</v>
          </cell>
          <cell r="J409" t="str">
            <v>No</v>
          </cell>
        </row>
        <row r="410">
          <cell r="A410">
            <v>546455</v>
          </cell>
          <cell r="B410">
            <v>319617</v>
          </cell>
          <cell r="C410" t="str">
            <v>Ropery Pre-school Playgroup Gains EYC</v>
          </cell>
          <cell r="D410" t="str">
            <v>01427 614278</v>
          </cell>
          <cell r="E410" t="str">
            <v>ropery@pre-school.org.uk; susan.hagan@pre-school.org.uk; charlotte.adams@pre-school.org.uk</v>
          </cell>
          <cell r="F410" t="str">
            <v>FDC</v>
          </cell>
          <cell r="G410" t="str">
            <v>Voluntary</v>
          </cell>
          <cell r="H410" t="str">
            <v>Yes</v>
          </cell>
          <cell r="I410" t="str">
            <v>Yes</v>
          </cell>
          <cell r="J410" t="str">
            <v>No</v>
          </cell>
        </row>
        <row r="411">
          <cell r="A411">
            <v>519274</v>
          </cell>
          <cell r="B411">
            <v>301218</v>
          </cell>
          <cell r="C411" t="str">
            <v>Rosebery Avenue Community Playgroup</v>
          </cell>
          <cell r="D411" t="str">
            <v>01205 312864</v>
          </cell>
          <cell r="E411" t="str">
            <v>roseberyplaygroup@hotmail.com</v>
          </cell>
          <cell r="F411" t="str">
            <v>FDC</v>
          </cell>
          <cell r="G411" t="str">
            <v>Voluntary</v>
          </cell>
          <cell r="H411" t="str">
            <v>No</v>
          </cell>
          <cell r="I411" t="str">
            <v>No</v>
          </cell>
          <cell r="J411" t="str">
            <v>No</v>
          </cell>
        </row>
        <row r="412">
          <cell r="A412">
            <v>597004</v>
          </cell>
          <cell r="B412">
            <v>301227</v>
          </cell>
          <cell r="C412" t="str">
            <v>Ruskington Rascals Playgroup</v>
          </cell>
          <cell r="D412" t="str">
            <v>07545 954412</v>
          </cell>
          <cell r="E412" t="str">
            <v>ruskingtonrascals@sky.com</v>
          </cell>
          <cell r="F412" t="str">
            <v>Sessional</v>
          </cell>
          <cell r="G412" t="str">
            <v>Private</v>
          </cell>
          <cell r="H412" t="str">
            <v>No</v>
          </cell>
          <cell r="I412" t="str">
            <v>No</v>
          </cell>
          <cell r="J412" t="str">
            <v>No</v>
          </cell>
        </row>
        <row r="413">
          <cell r="A413">
            <v>533153</v>
          </cell>
          <cell r="B413">
            <v>302631</v>
          </cell>
          <cell r="C413" t="str">
            <v xml:space="preserve">Sally Drew  </v>
          </cell>
          <cell r="D413" t="str">
            <v>01406 371639</v>
          </cell>
          <cell r="E413" t="str">
            <v>ssfmab@gmail.com</v>
          </cell>
          <cell r="F413" t="str">
            <v>Childminder</v>
          </cell>
          <cell r="G413" t="str">
            <v>Childminder</v>
          </cell>
          <cell r="H413" t="str">
            <v>No</v>
          </cell>
          <cell r="I413" t="str">
            <v>No</v>
          </cell>
          <cell r="J413" t="str">
            <v>No</v>
          </cell>
        </row>
        <row r="414">
          <cell r="A414">
            <v>683898</v>
          </cell>
          <cell r="B414">
            <v>302320</v>
          </cell>
          <cell r="C414" t="str">
            <v>Sally Dunthorne</v>
          </cell>
          <cell r="D414" t="str">
            <v>01522 824561</v>
          </cell>
          <cell r="E414" t="str">
            <v>sally.dunthorne@ntlworld.com</v>
          </cell>
          <cell r="F414" t="str">
            <v>Childminder</v>
          </cell>
          <cell r="G414" t="str">
            <v>Childminder</v>
          </cell>
          <cell r="H414" t="str">
            <v>No</v>
          </cell>
          <cell r="I414" t="str">
            <v>No</v>
          </cell>
          <cell r="J414" t="str">
            <v>No</v>
          </cell>
        </row>
        <row r="415">
          <cell r="C415" t="str">
            <v>Saltfleetby Cygnets</v>
          </cell>
        </row>
        <row r="416">
          <cell r="A416" t="str">
            <v>N/A</v>
          </cell>
          <cell r="B416">
            <v>325830</v>
          </cell>
          <cell r="C416" t="str">
            <v>Samantha Edwards</v>
          </cell>
          <cell r="D416" t="str">
            <v>01522 389590</v>
          </cell>
          <cell r="E416" t="str">
            <v>s.edwards900@ntlworld.com</v>
          </cell>
          <cell r="F416" t="str">
            <v>Childminder</v>
          </cell>
          <cell r="G416" t="str">
            <v>Childminder</v>
          </cell>
          <cell r="H416" t="str">
            <v>No</v>
          </cell>
          <cell r="I416" t="str">
            <v>No</v>
          </cell>
          <cell r="J416" t="str">
            <v>No</v>
          </cell>
        </row>
        <row r="417">
          <cell r="A417">
            <v>683804</v>
          </cell>
          <cell r="B417">
            <v>311454</v>
          </cell>
          <cell r="C417" t="str">
            <v>Samantha Toulson</v>
          </cell>
          <cell r="D417" t="str">
            <v>07527 557182</v>
          </cell>
          <cell r="E417" t="str">
            <v>samtoulson@hotmail.co.uk</v>
          </cell>
          <cell r="F417" t="str">
            <v>Childminder</v>
          </cell>
          <cell r="G417" t="str">
            <v>Childminder</v>
          </cell>
          <cell r="H417" t="str">
            <v>No</v>
          </cell>
          <cell r="I417" t="str">
            <v>No</v>
          </cell>
          <cell r="J417" t="str">
            <v>No</v>
          </cell>
        </row>
        <row r="418">
          <cell r="A418">
            <v>546505</v>
          </cell>
          <cell r="B418">
            <v>304210</v>
          </cell>
          <cell r="C418" t="str">
            <v>Sandhills Day Nursery Boston</v>
          </cell>
          <cell r="D418" t="str">
            <v>01205 359516</v>
          </cell>
          <cell r="E418" t="str">
            <v xml:space="preserve">sandhills_boston@btconnect.com   </v>
          </cell>
          <cell r="F418" t="str">
            <v>FDC</v>
          </cell>
          <cell r="G418" t="str">
            <v>Private</v>
          </cell>
          <cell r="H418" t="str">
            <v>No</v>
          </cell>
          <cell r="I418" t="str">
            <v>No</v>
          </cell>
          <cell r="J418" t="str">
            <v>Yes</v>
          </cell>
        </row>
        <row r="419">
          <cell r="A419">
            <v>684076</v>
          </cell>
          <cell r="B419">
            <v>324059</v>
          </cell>
          <cell r="C419" t="str">
            <v>Sara Williams Childminding</v>
          </cell>
          <cell r="D419" t="str">
            <v>01522879215</v>
          </cell>
          <cell r="E419" t="str">
            <v>sara.williams22@hotmail.com</v>
          </cell>
          <cell r="F419" t="str">
            <v>Childminder</v>
          </cell>
          <cell r="G419" t="str">
            <v>Childminder</v>
          </cell>
          <cell r="H419" t="str">
            <v>No</v>
          </cell>
          <cell r="I419" t="str">
            <v>Yes</v>
          </cell>
          <cell r="J419" t="str">
            <v>No</v>
          </cell>
        </row>
        <row r="420">
          <cell r="A420">
            <v>683932</v>
          </cell>
          <cell r="B420">
            <v>323873</v>
          </cell>
          <cell r="C420" t="str">
            <v>Sarah Hawken (Little Chicks Childminding)</v>
          </cell>
          <cell r="D420" t="str">
            <v xml:space="preserve">07557 949263 </v>
          </cell>
          <cell r="E420" t="str">
            <v>littlechickscm@gmail.com</v>
          </cell>
          <cell r="F420" t="str">
            <v>Childminder</v>
          </cell>
          <cell r="G420" t="str">
            <v>Childminder</v>
          </cell>
          <cell r="H420" t="str">
            <v>No</v>
          </cell>
          <cell r="I420" t="str">
            <v>No</v>
          </cell>
          <cell r="J420" t="str">
            <v>No</v>
          </cell>
        </row>
        <row r="421">
          <cell r="A421">
            <v>683797</v>
          </cell>
          <cell r="B421">
            <v>303118</v>
          </cell>
          <cell r="C421" t="str">
            <v>Sarah Kosinski-Drayton</v>
          </cell>
          <cell r="D421" t="str">
            <v>01529 300028</v>
          </cell>
          <cell r="E421" t="str">
            <v>Sarah.drayton@tiscali.co.uk</v>
          </cell>
          <cell r="F421" t="str">
            <v>Childminder</v>
          </cell>
          <cell r="G421" t="str">
            <v>Childminder</v>
          </cell>
          <cell r="H421" t="str">
            <v>No</v>
          </cell>
          <cell r="I421" t="str">
            <v>No</v>
          </cell>
          <cell r="J421" t="str">
            <v>No</v>
          </cell>
        </row>
        <row r="422">
          <cell r="A422">
            <v>533155</v>
          </cell>
          <cell r="B422">
            <v>310309</v>
          </cell>
          <cell r="C422" t="str">
            <v xml:space="preserve">Sarah’s Childminding   </v>
          </cell>
          <cell r="D422" t="str">
            <v>05602 300227</v>
          </cell>
          <cell r="E422" t="str">
            <v>sarahdavis100@googlemail.com</v>
          </cell>
          <cell r="F422" t="str">
            <v>Childminder</v>
          </cell>
          <cell r="G422" t="str">
            <v>Childminder</v>
          </cell>
          <cell r="H422" t="str">
            <v>No</v>
          </cell>
          <cell r="I422" t="str">
            <v>No</v>
          </cell>
          <cell r="J422" t="str">
            <v>No</v>
          </cell>
        </row>
        <row r="423">
          <cell r="A423">
            <v>582299</v>
          </cell>
          <cell r="B423">
            <v>304533</v>
          </cell>
          <cell r="C423" t="str">
            <v xml:space="preserve">Scampton Playmates </v>
          </cell>
          <cell r="D423" t="str">
            <v>01522 731581</v>
          </cell>
          <cell r="E423" t="str">
            <v>scamptonplaymates@tiscali.co.uk</v>
          </cell>
          <cell r="F423" t="str">
            <v>FDC</v>
          </cell>
          <cell r="G423" t="str">
            <v>Voluntary</v>
          </cell>
          <cell r="H423" t="str">
            <v>Yes</v>
          </cell>
          <cell r="I423" t="str">
            <v>Yes</v>
          </cell>
          <cell r="J423" t="str">
            <v>Yes</v>
          </cell>
        </row>
        <row r="424">
          <cell r="A424">
            <v>518764</v>
          </cell>
          <cell r="B424">
            <v>306431</v>
          </cell>
          <cell r="C424" t="str">
            <v>Scotter Preschool</v>
          </cell>
          <cell r="D424" t="str">
            <v>01724 764065</v>
          </cell>
          <cell r="E424" t="str">
            <v>scotterpreschool@googlemail.com</v>
          </cell>
          <cell r="F424" t="str">
            <v>Sessional</v>
          </cell>
          <cell r="G424" t="str">
            <v>Voluntary</v>
          </cell>
          <cell r="H424" t="str">
            <v>Yes</v>
          </cell>
          <cell r="I424" t="str">
            <v>Yes</v>
          </cell>
          <cell r="J424" t="str">
            <v>No</v>
          </cell>
        </row>
        <row r="425">
          <cell r="A425">
            <v>516486</v>
          </cell>
          <cell r="B425">
            <v>319622</v>
          </cell>
          <cell r="C425" t="str">
            <v>Sea Shells Day Nursery</v>
          </cell>
          <cell r="D425" t="str">
            <v xml:space="preserve">01507 479109 </v>
          </cell>
          <cell r="E425" t="str">
            <v>donna.smith@pre-school.org.uk</v>
          </cell>
          <cell r="F425" t="str">
            <v>FDC</v>
          </cell>
          <cell r="G425" t="str">
            <v>Voluntary</v>
          </cell>
          <cell r="H425" t="str">
            <v>No</v>
          </cell>
          <cell r="I425" t="str">
            <v>No</v>
          </cell>
          <cell r="J425" t="str">
            <v>No</v>
          </cell>
        </row>
        <row r="426">
          <cell r="A426">
            <v>684125</v>
          </cell>
          <cell r="B426">
            <v>328424</v>
          </cell>
          <cell r="C426" t="str">
            <v>Serendipity's Day Nursery</v>
          </cell>
          <cell r="D426" t="str">
            <v>01476573030</v>
          </cell>
          <cell r="E426" t="str">
            <v xml:space="preserve">grantham@serendipitys.co.uk </v>
          </cell>
          <cell r="F426" t="str">
            <v>Private</v>
          </cell>
          <cell r="G426" t="str">
            <v>Private</v>
          </cell>
        </row>
        <row r="427">
          <cell r="A427">
            <v>683931</v>
          </cell>
          <cell r="B427">
            <v>303145</v>
          </cell>
          <cell r="C427" t="str">
            <v>Sharon Dumpleton Childminding</v>
          </cell>
          <cell r="D427" t="str">
            <v xml:space="preserve">01476 567989 </v>
          </cell>
          <cell r="E427" t="str">
            <v xml:space="preserve">adrian.dumpleton@uwclub.net </v>
          </cell>
          <cell r="F427" t="str">
            <v>Childminder</v>
          </cell>
          <cell r="G427" t="str">
            <v>Childminder</v>
          </cell>
          <cell r="H427" t="str">
            <v>No</v>
          </cell>
          <cell r="I427" t="str">
            <v>No</v>
          </cell>
          <cell r="J427" t="str">
            <v>No</v>
          </cell>
        </row>
        <row r="428">
          <cell r="A428">
            <v>684061</v>
          </cell>
          <cell r="B428">
            <v>322598</v>
          </cell>
          <cell r="C428" t="str">
            <v>Sharon Green</v>
          </cell>
          <cell r="D428" t="str">
            <v>07584 024578</v>
          </cell>
          <cell r="E428" t="str">
            <v>sharongreen084@aol.com</v>
          </cell>
          <cell r="F428" t="str">
            <v>Childminder</v>
          </cell>
          <cell r="G428" t="str">
            <v>Childminder</v>
          </cell>
          <cell r="H428" t="str">
            <v>No</v>
          </cell>
          <cell r="I428" t="str">
            <v>No</v>
          </cell>
          <cell r="J428" t="str">
            <v>No</v>
          </cell>
        </row>
        <row r="429">
          <cell r="A429">
            <v>684100</v>
          </cell>
          <cell r="B429">
            <v>326378</v>
          </cell>
          <cell r="C429" t="str">
            <v xml:space="preserve">Sharon Newby </v>
          </cell>
          <cell r="D429" t="str">
            <v>01529 413219</v>
          </cell>
          <cell r="E429" t="str">
            <v>sharon_newby@hotmail.co.uk</v>
          </cell>
          <cell r="F429" t="str">
            <v>Childminder</v>
          </cell>
          <cell r="G429" t="str">
            <v>Childminder</v>
          </cell>
          <cell r="H429" t="str">
            <v>No</v>
          </cell>
          <cell r="I429" t="str">
            <v>Yes</v>
          </cell>
          <cell r="J429" t="str">
            <v>No</v>
          </cell>
        </row>
        <row r="430">
          <cell r="A430">
            <v>683786</v>
          </cell>
          <cell r="B430">
            <v>305718</v>
          </cell>
          <cell r="C430" t="str">
            <v>Sharon Palmer</v>
          </cell>
          <cell r="D430" t="str">
            <v>01529 414950</v>
          </cell>
          <cell r="E430" t="str">
            <v>jasonsharonpalmer@gmail.com</v>
          </cell>
          <cell r="F430" t="str">
            <v>Childminder</v>
          </cell>
          <cell r="G430" t="str">
            <v>Childminder</v>
          </cell>
          <cell r="H430" t="str">
            <v>No</v>
          </cell>
          <cell r="I430" t="str">
            <v>No</v>
          </cell>
          <cell r="J430" t="str">
            <v>No</v>
          </cell>
        </row>
        <row r="431">
          <cell r="A431">
            <v>683791</v>
          </cell>
          <cell r="B431">
            <v>312002</v>
          </cell>
          <cell r="C431" t="str">
            <v>Shein's Childminding</v>
          </cell>
          <cell r="D431" t="str">
            <v>01526 353109</v>
          </cell>
          <cell r="E431" t="str">
            <v>Maz_hoyes@hotmail.com</v>
          </cell>
          <cell r="F431" t="str">
            <v>Childminder</v>
          </cell>
          <cell r="G431" t="str">
            <v>Childminder</v>
          </cell>
          <cell r="H431" t="str">
            <v>No</v>
          </cell>
          <cell r="I431" t="str">
            <v>No</v>
          </cell>
          <cell r="J431" t="str">
            <v>No</v>
          </cell>
        </row>
        <row r="432">
          <cell r="A432">
            <v>517375</v>
          </cell>
          <cell r="B432">
            <v>320202</v>
          </cell>
          <cell r="C432" t="str">
            <v>Shining Stars Day Nursery</v>
          </cell>
          <cell r="D432" t="str">
            <v>01754 881 606</v>
          </cell>
          <cell r="E432" t="str">
            <v>wainfleet@childrenslinks.org.uk; gina.edwards@childrenslinks.org.uk</v>
          </cell>
          <cell r="F432" t="str">
            <v>FDC</v>
          </cell>
          <cell r="G432" t="str">
            <v>Voluntary</v>
          </cell>
          <cell r="H432" t="str">
            <v>No</v>
          </cell>
          <cell r="I432" t="str">
            <v>No</v>
          </cell>
          <cell r="J432" t="str">
            <v>No</v>
          </cell>
        </row>
        <row r="433">
          <cell r="A433">
            <v>532562</v>
          </cell>
          <cell r="B433">
            <v>311264</v>
          </cell>
          <cell r="C433" t="str">
            <v>Sibsey Childminders</v>
          </cell>
          <cell r="D433" t="str">
            <v>07538 217662</v>
          </cell>
          <cell r="E433" t="str">
            <v>henrietta_ross@yahoo.co.uk</v>
          </cell>
          <cell r="F433" t="str">
            <v>Childminder</v>
          </cell>
          <cell r="G433" t="str">
            <v>Childminder</v>
          </cell>
          <cell r="H433" t="str">
            <v>No</v>
          </cell>
          <cell r="I433" t="str">
            <v>No</v>
          </cell>
          <cell r="J433" t="str">
            <v>No</v>
          </cell>
        </row>
        <row r="434">
          <cell r="A434">
            <v>597018</v>
          </cell>
          <cell r="B434">
            <v>301309</v>
          </cell>
          <cell r="C434" t="str">
            <v>Skendleby Play School</v>
          </cell>
          <cell r="D434" t="str">
            <v xml:space="preserve"> 07732 264891</v>
          </cell>
          <cell r="E434" t="str">
            <v>skendlebyplaygroup@googlemail.com</v>
          </cell>
          <cell r="F434" t="str">
            <v>Sessional</v>
          </cell>
          <cell r="G434" t="str">
            <v>Voluntary</v>
          </cell>
          <cell r="H434" t="str">
            <v>No</v>
          </cell>
          <cell r="I434" t="str">
            <v>No</v>
          </cell>
          <cell r="J434" t="str">
            <v>No</v>
          </cell>
        </row>
        <row r="435">
          <cell r="A435">
            <v>530215</v>
          </cell>
          <cell r="B435">
            <v>302680</v>
          </cell>
          <cell r="C435" t="str">
            <v>Sleaford Day Nursery</v>
          </cell>
          <cell r="D435" t="str">
            <v>01529 414464</v>
          </cell>
          <cell r="E435" t="str">
            <v>sleafordday@aol.com</v>
          </cell>
          <cell r="F435" t="str">
            <v>FDC</v>
          </cell>
          <cell r="G435" t="str">
            <v>Private</v>
          </cell>
          <cell r="H435" t="str">
            <v>Yes</v>
          </cell>
          <cell r="I435" t="str">
            <v>Yes</v>
          </cell>
          <cell r="J435" t="str">
            <v>Yes</v>
          </cell>
        </row>
        <row r="436">
          <cell r="A436">
            <v>581309</v>
          </cell>
          <cell r="B436">
            <v>303027</v>
          </cell>
          <cell r="C436" t="str">
            <v>Sleaford Methodist Preschool</v>
          </cell>
          <cell r="D436" t="str">
            <v>01529 306977</v>
          </cell>
          <cell r="E436" t="str">
            <v>sleafordmethodistpreschool@gmail.com</v>
          </cell>
          <cell r="F436" t="str">
            <v>FDC</v>
          </cell>
          <cell r="G436" t="str">
            <v>Voluntary</v>
          </cell>
          <cell r="H436" t="str">
            <v>No</v>
          </cell>
          <cell r="I436" t="str">
            <v>No</v>
          </cell>
          <cell r="J436" t="str">
            <v>No</v>
          </cell>
        </row>
        <row r="437">
          <cell r="A437">
            <v>521717</v>
          </cell>
          <cell r="B437">
            <v>301314</v>
          </cell>
          <cell r="C437" t="str">
            <v>Sleaford New Life Preschool</v>
          </cell>
          <cell r="D437" t="str">
            <v>01529 304281</v>
          </cell>
          <cell r="E437" t="str">
            <v>preschool@nlcm.org.uk</v>
          </cell>
          <cell r="F437" t="str">
            <v>FDC</v>
          </cell>
          <cell r="G437" t="str">
            <v>Voluntary</v>
          </cell>
          <cell r="H437" t="str">
            <v>No</v>
          </cell>
          <cell r="I437" t="str">
            <v>No</v>
          </cell>
          <cell r="J437" t="str">
            <v>No</v>
          </cell>
        </row>
        <row r="438">
          <cell r="A438">
            <v>513328</v>
          </cell>
          <cell r="B438">
            <v>301316</v>
          </cell>
          <cell r="C438" t="str">
            <v>Small Saints Preschool</v>
          </cell>
          <cell r="D438" t="str">
            <v>01406 422358</v>
          </cell>
          <cell r="E438" t="str">
            <v>smallsaints@btconnect.com</v>
          </cell>
          <cell r="F438" t="str">
            <v>FDC</v>
          </cell>
          <cell r="G438" t="str">
            <v>Voluntary</v>
          </cell>
          <cell r="H438" t="str">
            <v>No</v>
          </cell>
          <cell r="I438" t="str">
            <v>No</v>
          </cell>
          <cell r="J438" t="str">
            <v>No</v>
          </cell>
        </row>
        <row r="439">
          <cell r="A439">
            <v>683794</v>
          </cell>
          <cell r="B439">
            <v>311546</v>
          </cell>
          <cell r="C439" t="str">
            <v>Smartie Pants (Mablethorpe)</v>
          </cell>
          <cell r="D439" t="str">
            <v>01507 477001/ 07584 269469</v>
          </cell>
          <cell r="E439" t="str">
            <v>smartiepantsdaynursery@hotmail.co.uk</v>
          </cell>
          <cell r="F439" t="str">
            <v>FDC</v>
          </cell>
          <cell r="G439" t="str">
            <v>Private</v>
          </cell>
          <cell r="H439" t="str">
            <v>Yes</v>
          </cell>
          <cell r="I439" t="str">
            <v>Yes</v>
          </cell>
          <cell r="J439" t="str">
            <v>Yes</v>
          </cell>
        </row>
        <row r="440">
          <cell r="A440">
            <v>683999</v>
          </cell>
          <cell r="B440">
            <v>317935</v>
          </cell>
          <cell r="C440" t="str">
            <v>Smartie Pants Preschool</v>
          </cell>
          <cell r="D440" t="str">
            <v>07899 290596</v>
          </cell>
          <cell r="E440" t="str">
            <v>smartiepantsdaynursery@hotmail.co.uk</v>
          </cell>
          <cell r="F440" t="str">
            <v>FDC</v>
          </cell>
          <cell r="G440" t="str">
            <v>Private</v>
          </cell>
          <cell r="H440" t="str">
            <v>No</v>
          </cell>
          <cell r="I440" t="str">
            <v>No</v>
          </cell>
          <cell r="J440" t="str">
            <v>No</v>
          </cell>
        </row>
        <row r="441">
          <cell r="A441">
            <v>683821</v>
          </cell>
          <cell r="B441">
            <v>312846</v>
          </cell>
          <cell r="C441" t="str">
            <v>Smile House Childcare</v>
          </cell>
          <cell r="D441" t="str">
            <v>07748 997290</v>
          </cell>
          <cell r="E441" t="str">
            <v>Fiona@smilehouse.me.uk</v>
          </cell>
          <cell r="F441" t="str">
            <v>Childminder</v>
          </cell>
          <cell r="G441" t="str">
            <v>Childminder</v>
          </cell>
          <cell r="H441" t="str">
            <v>No</v>
          </cell>
          <cell r="I441" t="str">
            <v>No</v>
          </cell>
          <cell r="J441" t="str">
            <v>No</v>
          </cell>
        </row>
        <row r="442">
          <cell r="A442">
            <v>684078</v>
          </cell>
          <cell r="B442">
            <v>324139</v>
          </cell>
          <cell r="C442" t="str">
            <v>Sonia Santos</v>
          </cell>
          <cell r="D442" t="str">
            <v>07475041631</v>
          </cell>
          <cell r="E442" t="str">
            <v>sonia.alexandra@hotmail.co.uk</v>
          </cell>
          <cell r="F442" t="str">
            <v>Childminder</v>
          </cell>
          <cell r="G442" t="str">
            <v>Childminder</v>
          </cell>
          <cell r="H442" t="str">
            <v>No</v>
          </cell>
          <cell r="I442" t="str">
            <v>Yes</v>
          </cell>
          <cell r="J442" t="str">
            <v>No</v>
          </cell>
        </row>
        <row r="443">
          <cell r="A443" t="str">
            <v>N/A</v>
          </cell>
          <cell r="B443" t="str">
            <v>Non EYE</v>
          </cell>
          <cell r="C443" t="str">
            <v>Sonya's Childminding</v>
          </cell>
          <cell r="D443" t="str">
            <v>01522 722823</v>
          </cell>
          <cell r="E443" t="str">
            <v>sonyabassett@hotmail.com</v>
          </cell>
          <cell r="F443" t="str">
            <v>Childminder</v>
          </cell>
          <cell r="G443" t="str">
            <v>Childminder</v>
          </cell>
          <cell r="H443" t="str">
            <v>No</v>
          </cell>
          <cell r="I443" t="str">
            <v>No</v>
          </cell>
          <cell r="J443" t="str">
            <v>No</v>
          </cell>
        </row>
        <row r="444">
          <cell r="A444">
            <v>517310</v>
          </cell>
          <cell r="B444">
            <v>302933</v>
          </cell>
          <cell r="C444" t="str">
            <v>South Witham Village Playgroup</v>
          </cell>
          <cell r="D444" t="str">
            <v>07840 598203</v>
          </cell>
          <cell r="E444" t="str">
            <v>southwithamplaygroup@googlemail.com</v>
          </cell>
          <cell r="F444" t="str">
            <v>Sessional</v>
          </cell>
          <cell r="G444" t="str">
            <v>Voluntary</v>
          </cell>
          <cell r="H444" t="str">
            <v>No</v>
          </cell>
          <cell r="I444" t="str">
            <v>No</v>
          </cell>
          <cell r="J444" t="str">
            <v>No</v>
          </cell>
        </row>
        <row r="445">
          <cell r="A445">
            <v>511212</v>
          </cell>
          <cell r="B445">
            <v>301354</v>
          </cell>
          <cell r="C445" t="str">
            <v>Spilsby Play Group</v>
          </cell>
          <cell r="D445" t="str">
            <v>07747 888350 / 01754 830312</v>
          </cell>
          <cell r="E445" t="str">
            <v>spilsbyplaygroup@googlemail.com</v>
          </cell>
          <cell r="F445" t="str">
            <v>FDC</v>
          </cell>
          <cell r="G445" t="str">
            <v xml:space="preserve">Private </v>
          </cell>
          <cell r="H445" t="str">
            <v>No</v>
          </cell>
          <cell r="I445" t="str">
            <v>No</v>
          </cell>
          <cell r="J445" t="str">
            <v>No</v>
          </cell>
        </row>
        <row r="446">
          <cell r="A446">
            <v>546523</v>
          </cell>
          <cell r="B446">
            <v>306277</v>
          </cell>
          <cell r="C446" t="str">
            <v>Spinning Tops Day Nursery</v>
          </cell>
          <cell r="D446" t="str">
            <v xml:space="preserve">01754 899433 </v>
          </cell>
          <cell r="E446" t="str">
            <v xml:space="preserve">spinningtopsnursery@googlemail.com </v>
          </cell>
          <cell r="F446" t="str">
            <v>FDC</v>
          </cell>
          <cell r="G446" t="str">
            <v>Private</v>
          </cell>
          <cell r="H446" t="str">
            <v>No</v>
          </cell>
          <cell r="I446" t="str">
            <v>No</v>
          </cell>
          <cell r="J446" t="str">
            <v>No</v>
          </cell>
        </row>
        <row r="447">
          <cell r="A447">
            <v>683864</v>
          </cell>
          <cell r="B447">
            <v>314108</v>
          </cell>
          <cell r="C447" t="str">
            <v>St George's Childcare</v>
          </cell>
          <cell r="D447" t="str">
            <v>01522 575655</v>
          </cell>
          <cell r="E447" t="str">
            <v>stgeorgeschildcare@gmail.com</v>
          </cell>
          <cell r="F447" t="str">
            <v>Childminder</v>
          </cell>
          <cell r="G447" t="str">
            <v>Childminder</v>
          </cell>
          <cell r="H447" t="str">
            <v>No</v>
          </cell>
          <cell r="I447" t="str">
            <v>No</v>
          </cell>
          <cell r="J447" t="str">
            <v>No</v>
          </cell>
        </row>
        <row r="448">
          <cell r="A448">
            <v>599441</v>
          </cell>
          <cell r="B448">
            <v>310045</v>
          </cell>
          <cell r="C448" t="str">
            <v>St George's Prep &amp; Little Dragons Nursery</v>
          </cell>
          <cell r="D448" t="str">
            <v>01205 317600/ 07896 644687</v>
          </cell>
          <cell r="E448" t="str">
            <v>enquiries@saintgeorgesprep.co.uk</v>
          </cell>
          <cell r="F448" t="str">
            <v>IDP</v>
          </cell>
          <cell r="G448" t="str">
            <v>Independent</v>
          </cell>
          <cell r="H448" t="str">
            <v>Yes</v>
          </cell>
          <cell r="I448" t="str">
            <v>Yes</v>
          </cell>
          <cell r="J448" t="str">
            <v>Yes</v>
          </cell>
        </row>
        <row r="449">
          <cell r="A449">
            <v>521632</v>
          </cell>
          <cell r="B449">
            <v>301397</v>
          </cell>
          <cell r="C449" t="str">
            <v>St Hughs Nursery Woodhall Spa</v>
          </cell>
          <cell r="D449" t="str">
            <v>01526 352169</v>
          </cell>
          <cell r="E449" t="str">
            <v>office@st-hughs.lincs.sch.uk</v>
          </cell>
          <cell r="F449" t="str">
            <v>IDP</v>
          </cell>
          <cell r="G449" t="str">
            <v>Independent</v>
          </cell>
          <cell r="H449" t="str">
            <v>No</v>
          </cell>
          <cell r="I449" t="str">
            <v>No</v>
          </cell>
          <cell r="J449" t="str">
            <v>No</v>
          </cell>
        </row>
        <row r="450">
          <cell r="A450">
            <v>546501</v>
          </cell>
          <cell r="B450">
            <v>303198</v>
          </cell>
          <cell r="C450" t="str">
            <v>St Hughs Preschool Playcentre North Hykeham</v>
          </cell>
          <cell r="D450" t="str">
            <v>07804 451594</v>
          </cell>
          <cell r="E450" t="str">
            <v>sthughspreschool@googlemail.com</v>
          </cell>
          <cell r="F450" t="str">
            <v>Sessional</v>
          </cell>
          <cell r="G450" t="str">
            <v>Private</v>
          </cell>
          <cell r="H450" t="str">
            <v>No</v>
          </cell>
          <cell r="I450" t="str">
            <v>No</v>
          </cell>
          <cell r="J450" t="str">
            <v>No</v>
          </cell>
        </row>
        <row r="451">
          <cell r="A451">
            <v>515567</v>
          </cell>
          <cell r="B451">
            <v>301401</v>
          </cell>
          <cell r="C451" t="str">
            <v>St Michael's Preschool</v>
          </cell>
          <cell r="D451" t="str">
            <v>01507606194</v>
          </cell>
          <cell r="E451" t="str">
            <v>stmichaelsplaygroup@googlemail.com</v>
          </cell>
          <cell r="F451" t="str">
            <v>FDC</v>
          </cell>
          <cell r="G451" t="str">
            <v>Voluntary</v>
          </cell>
          <cell r="H451" t="str">
            <v>No</v>
          </cell>
          <cell r="I451" t="str">
            <v>No</v>
          </cell>
          <cell r="J451" t="str">
            <v>No</v>
          </cell>
        </row>
        <row r="452">
          <cell r="A452">
            <v>546483</v>
          </cell>
          <cell r="B452">
            <v>303855</v>
          </cell>
          <cell r="C452" t="str">
            <v>St Nicholas Day Nursery</v>
          </cell>
          <cell r="D452" t="str">
            <v>01522 812470</v>
          </cell>
          <cell r="E452" t="str">
            <v>st.nicholas2003@gmail.com</v>
          </cell>
          <cell r="F452" t="str">
            <v>FDC</v>
          </cell>
          <cell r="G452" t="str">
            <v>Private</v>
          </cell>
          <cell r="H452" t="str">
            <v>No</v>
          </cell>
          <cell r="I452" t="str">
            <v>No</v>
          </cell>
          <cell r="J452" t="str">
            <v>Yes</v>
          </cell>
        </row>
        <row r="453">
          <cell r="A453">
            <v>511347</v>
          </cell>
          <cell r="B453">
            <v>301411</v>
          </cell>
          <cell r="C453" t="str">
            <v>St Thomas Children's Centre</v>
          </cell>
          <cell r="D453" t="str">
            <v>01205 311227</v>
          </cell>
          <cell r="E453" t="str">
            <v>saintthomas@lowroad.fsworld.co.uk</v>
          </cell>
          <cell r="F453" t="str">
            <v>FDC</v>
          </cell>
          <cell r="G453" t="str">
            <v>Voluntary</v>
          </cell>
          <cell r="H453" t="str">
            <v>Yes</v>
          </cell>
          <cell r="I453" t="str">
            <v>Yes</v>
          </cell>
          <cell r="J453" t="str">
            <v>Yes</v>
          </cell>
        </row>
        <row r="454">
          <cell r="A454">
            <v>683770</v>
          </cell>
          <cell r="B454">
            <v>311386</v>
          </cell>
          <cell r="C454" t="str">
            <v>Stacey Clark</v>
          </cell>
          <cell r="D454" t="str">
            <v>01476 404872</v>
          </cell>
          <cell r="E454" t="str">
            <v>jaytravis@fsmail.net</v>
          </cell>
          <cell r="F454" t="str">
            <v>Childminder</v>
          </cell>
          <cell r="G454" t="str">
            <v>Childminder</v>
          </cell>
          <cell r="H454" t="str">
            <v>No</v>
          </cell>
          <cell r="I454" t="str">
            <v>No</v>
          </cell>
          <cell r="J454" t="str">
            <v>No</v>
          </cell>
        </row>
        <row r="455">
          <cell r="A455">
            <v>683857</v>
          </cell>
          <cell r="B455">
            <v>303761</v>
          </cell>
          <cell r="C455" t="str">
            <v>Stacy Marriott</v>
          </cell>
          <cell r="D455" t="str">
            <v>01400 281414/ 07730 474164</v>
          </cell>
          <cell r="E455" t="str">
            <v>marriosta@aol.com</v>
          </cell>
          <cell r="F455" t="str">
            <v>Childminder</v>
          </cell>
          <cell r="G455" t="str">
            <v>Childminder</v>
          </cell>
          <cell r="H455" t="str">
            <v>No</v>
          </cell>
          <cell r="I455" t="str">
            <v>No</v>
          </cell>
          <cell r="J455" t="str">
            <v>No</v>
          </cell>
        </row>
        <row r="456">
          <cell r="A456">
            <v>513238</v>
          </cell>
          <cell r="B456">
            <v>302142</v>
          </cell>
          <cell r="C456" t="str">
            <v>Stamford Nursery School (Stamford Junior School)</v>
          </cell>
          <cell r="D456" t="str">
            <v>01780 484418</v>
          </cell>
          <cell r="E456" t="str">
            <v>njwoodward@ses.lincs.sch.uk</v>
          </cell>
          <cell r="F456" t="str">
            <v>IDP</v>
          </cell>
          <cell r="G456" t="str">
            <v>Independent</v>
          </cell>
          <cell r="H456" t="str">
            <v>No</v>
          </cell>
          <cell r="I456" t="str">
            <v>No</v>
          </cell>
          <cell r="J456" t="str">
            <v>No</v>
          </cell>
        </row>
        <row r="457">
          <cell r="A457">
            <v>546418</v>
          </cell>
          <cell r="B457">
            <v>302266</v>
          </cell>
          <cell r="C457" t="str">
            <v>Start Right Day Nursery Grantham</v>
          </cell>
          <cell r="D457" t="str">
            <v>01476 577115</v>
          </cell>
          <cell r="E457" t="str">
            <v>startrightnursery@firstforchildcare.com; susannahdenton@hotmail.com</v>
          </cell>
          <cell r="F457" t="str">
            <v>FDC</v>
          </cell>
          <cell r="G457" t="str">
            <v>Private</v>
          </cell>
          <cell r="H457" t="str">
            <v>No</v>
          </cell>
          <cell r="I457" t="str">
            <v>No</v>
          </cell>
          <cell r="J457" t="str">
            <v>Yes</v>
          </cell>
        </row>
        <row r="458">
          <cell r="A458">
            <v>533145</v>
          </cell>
          <cell r="B458">
            <v>304208</v>
          </cell>
          <cell r="C458" t="str">
            <v xml:space="preserve">Step by Step Childcare  </v>
          </cell>
          <cell r="D458" t="str">
            <v>01775 769385</v>
          </cell>
          <cell r="E458" t="str">
            <v>traceydevans@aol.com</v>
          </cell>
          <cell r="F458" t="str">
            <v>Childminder</v>
          </cell>
          <cell r="G458" t="str">
            <v>Childminder</v>
          </cell>
          <cell r="H458" t="str">
            <v>No</v>
          </cell>
          <cell r="I458" t="str">
            <v>No</v>
          </cell>
          <cell r="J458" t="str">
            <v>No</v>
          </cell>
        </row>
        <row r="459">
          <cell r="A459">
            <v>597015</v>
          </cell>
          <cell r="B459">
            <v>300557</v>
          </cell>
          <cell r="C459" t="str">
            <v>Stepping Stones Nursery Grantham</v>
          </cell>
          <cell r="D459" t="str">
            <v xml:space="preserve">01476 593643 </v>
          </cell>
          <cell r="E459" t="str">
            <v>stepping-stones1@btconnect.com; ritamcmath@aol.com</v>
          </cell>
          <cell r="F459" t="str">
            <v>FDC</v>
          </cell>
          <cell r="G459" t="str">
            <v>Private</v>
          </cell>
          <cell r="H459" t="str">
            <v>Yes</v>
          </cell>
          <cell r="I459" t="str">
            <v>Yes</v>
          </cell>
          <cell r="J459" t="str">
            <v>Yes</v>
          </cell>
        </row>
        <row r="460">
          <cell r="A460">
            <v>599257</v>
          </cell>
          <cell r="B460">
            <v>310115</v>
          </cell>
          <cell r="C460" t="str">
            <v>Stepping Stones Preschool Nettleham</v>
          </cell>
          <cell r="D460" t="str">
            <v>07599 546426</v>
          </cell>
          <cell r="E460" t="str">
            <v>steppingstonespreschool1@live.com</v>
          </cell>
          <cell r="F460" t="str">
            <v>FDC</v>
          </cell>
          <cell r="G460" t="str">
            <v>Private</v>
          </cell>
          <cell r="H460" t="str">
            <v>No</v>
          </cell>
          <cell r="I460" t="str">
            <v>No</v>
          </cell>
          <cell r="J460" t="str">
            <v>No</v>
          </cell>
        </row>
        <row r="461">
          <cell r="A461">
            <v>513365</v>
          </cell>
          <cell r="B461">
            <v>302912</v>
          </cell>
          <cell r="C461" t="str">
            <v>Stickney Preschool</v>
          </cell>
          <cell r="D461" t="str">
            <v>01205 481007</v>
          </cell>
          <cell r="E461" t="str">
            <v>stickneypreschool@fsmail.net</v>
          </cell>
          <cell r="F461" t="str">
            <v>Sessional</v>
          </cell>
          <cell r="G461" t="str">
            <v>Voluntary</v>
          </cell>
          <cell r="H461" t="str">
            <v>No</v>
          </cell>
          <cell r="I461" t="str">
            <v>No</v>
          </cell>
          <cell r="J461" t="str">
            <v>No</v>
          </cell>
        </row>
        <row r="462">
          <cell r="A462">
            <v>517951</v>
          </cell>
          <cell r="B462">
            <v>302037</v>
          </cell>
          <cell r="C462" t="str">
            <v>Sturton Cygnets</v>
          </cell>
          <cell r="D462" t="str">
            <v>01427 787053/ 07811 936116</v>
          </cell>
          <cell r="E462" t="str">
            <v>sturtoncygnetspreschool@googlemail.com;</v>
          </cell>
          <cell r="F462" t="str">
            <v>FDC</v>
          </cell>
          <cell r="G462" t="str">
            <v>Voluntary</v>
          </cell>
          <cell r="H462" t="str">
            <v>No</v>
          </cell>
          <cell r="I462" t="str">
            <v>No</v>
          </cell>
          <cell r="J462" t="str">
            <v>No</v>
          </cell>
        </row>
        <row r="463">
          <cell r="A463">
            <v>683928</v>
          </cell>
          <cell r="B463">
            <v>316593</v>
          </cell>
          <cell r="C463" t="str">
            <v>Sturton Tots Childminding</v>
          </cell>
          <cell r="D463" t="str">
            <v>01427 787762</v>
          </cell>
          <cell r="E463" t="str">
            <v xml:space="preserve">lynsey@sturtontots.com </v>
          </cell>
          <cell r="F463" t="str">
            <v>Childminder</v>
          </cell>
          <cell r="G463" t="str">
            <v>Childminder</v>
          </cell>
          <cell r="H463" t="str">
            <v>No</v>
          </cell>
          <cell r="I463" t="str">
            <v>No</v>
          </cell>
          <cell r="J463" t="str">
            <v>No</v>
          </cell>
        </row>
        <row r="464">
          <cell r="A464">
            <v>517255</v>
          </cell>
          <cell r="B464">
            <v>301417</v>
          </cell>
          <cell r="C464" t="str">
            <v xml:space="preserve">Sudbrooke Preschool </v>
          </cell>
          <cell r="D464" t="str">
            <v>01522 754047 / 07979 361525</v>
          </cell>
          <cell r="E464" t="str">
            <v>steve@sdthom1.wanadoo.co.uk</v>
          </cell>
          <cell r="F464" t="str">
            <v>Sessional</v>
          </cell>
          <cell r="G464" t="str">
            <v>Voluntary</v>
          </cell>
          <cell r="H464" t="str">
            <v>No</v>
          </cell>
          <cell r="I464" t="str">
            <v>No</v>
          </cell>
          <cell r="J464" t="str">
            <v>No</v>
          </cell>
        </row>
        <row r="465">
          <cell r="A465">
            <v>683997</v>
          </cell>
          <cell r="B465">
            <v>302218</v>
          </cell>
          <cell r="C465" t="str">
            <v>Sue Barrett</v>
          </cell>
          <cell r="D465" t="str">
            <v xml:space="preserve">01778 348852 </v>
          </cell>
          <cell r="E465" t="str">
            <v xml:space="preserve">suebarrett91@btopenworld.com </v>
          </cell>
          <cell r="F465" t="str">
            <v>Childminder</v>
          </cell>
          <cell r="G465" t="str">
            <v>Childminder</v>
          </cell>
          <cell r="H465" t="str">
            <v>No</v>
          </cell>
          <cell r="I465" t="str">
            <v>No</v>
          </cell>
          <cell r="J465" t="str">
            <v>No</v>
          </cell>
        </row>
        <row r="466">
          <cell r="A466">
            <v>533130</v>
          </cell>
          <cell r="B466">
            <v>311270</v>
          </cell>
          <cell r="C466" t="str">
            <v xml:space="preserve">Sue Oliver Childminding Services  </v>
          </cell>
          <cell r="D466" t="str">
            <v>01427 718837</v>
          </cell>
          <cell r="E466" t="str">
            <v>sue.oliver@live.co.uk</v>
          </cell>
          <cell r="F466" t="str">
            <v>Childminder</v>
          </cell>
          <cell r="G466" t="str">
            <v>Childminder</v>
          </cell>
          <cell r="H466" t="str">
            <v>No</v>
          </cell>
          <cell r="I466" t="str">
            <v>No</v>
          </cell>
          <cell r="J466" t="str">
            <v>No</v>
          </cell>
        </row>
        <row r="467">
          <cell r="A467">
            <v>684049</v>
          </cell>
          <cell r="B467">
            <v>321706</v>
          </cell>
          <cell r="C467" t="str">
            <v>Sue Thorpe Childminder</v>
          </cell>
          <cell r="D467" t="str">
            <v>01427 811158</v>
          </cell>
          <cell r="E467" t="str">
            <v xml:space="preserve">childminder26128@btinternet.com </v>
          </cell>
          <cell r="F467" t="str">
            <v>Childminder</v>
          </cell>
          <cell r="G467" t="str">
            <v>Childminder</v>
          </cell>
          <cell r="H467" t="str">
            <v>No</v>
          </cell>
          <cell r="I467" t="str">
            <v>No</v>
          </cell>
          <cell r="J467" t="str">
            <v>No</v>
          </cell>
        </row>
        <row r="468">
          <cell r="A468">
            <v>684036</v>
          </cell>
          <cell r="B468">
            <v>320851</v>
          </cell>
          <cell r="C468" t="str">
            <v>Sue Williams Childminding</v>
          </cell>
          <cell r="D468" t="str">
            <v>01522 879215</v>
          </cell>
          <cell r="E468" t="str">
            <v>Sue.williams20@virginmedia.com</v>
          </cell>
          <cell r="F468" t="str">
            <v>Childminder</v>
          </cell>
          <cell r="G468" t="str">
            <v>Childminder</v>
          </cell>
          <cell r="H468" t="str">
            <v>No</v>
          </cell>
          <cell r="I468" t="str">
            <v>No</v>
          </cell>
          <cell r="J468" t="str">
            <v>No</v>
          </cell>
        </row>
        <row r="469">
          <cell r="A469">
            <v>684028</v>
          </cell>
          <cell r="B469">
            <v>323750</v>
          </cell>
          <cell r="C469" t="str">
            <v>Sue's Childminding</v>
          </cell>
          <cell r="D469" t="str">
            <v>07923 031683</v>
          </cell>
          <cell r="E469" t="str">
            <v xml:space="preserve">skttlbrgh@icloud.com </v>
          </cell>
          <cell r="F469" t="str">
            <v>Childminder</v>
          </cell>
          <cell r="G469" t="str">
            <v>Childminder</v>
          </cell>
          <cell r="H469" t="str">
            <v>No</v>
          </cell>
          <cell r="I469" t="str">
            <v>No</v>
          </cell>
          <cell r="J469" t="str">
            <v>No</v>
          </cell>
        </row>
        <row r="470">
          <cell r="A470">
            <v>546417</v>
          </cell>
          <cell r="B470">
            <v>302265</v>
          </cell>
          <cell r="C470" t="str">
            <v>Sunbeams Play Group</v>
          </cell>
          <cell r="D470" t="str">
            <v>01406 359285 / 07788 571709</v>
          </cell>
          <cell r="E470" t="str">
            <v>sunbeamsplaygroup@btconnect.com</v>
          </cell>
          <cell r="F470" t="str">
            <v>FDC</v>
          </cell>
          <cell r="G470" t="str">
            <v>Voluntary</v>
          </cell>
          <cell r="H470" t="str">
            <v>No</v>
          </cell>
          <cell r="I470" t="str">
            <v>No</v>
          </cell>
          <cell r="J470" t="str">
            <v>No</v>
          </cell>
        </row>
        <row r="471">
          <cell r="A471">
            <v>683812</v>
          </cell>
          <cell r="B471">
            <v>312097</v>
          </cell>
          <cell r="C471" t="str">
            <v xml:space="preserve">Sunbeams Preschool and Kids Club </v>
          </cell>
          <cell r="D471" t="str">
            <v xml:space="preserve">01777 228338 </v>
          </cell>
          <cell r="E471" t="str">
            <v>info@sunflowersmilenurserys.co.uk</v>
          </cell>
          <cell r="F471" t="str">
            <v>Sessional</v>
          </cell>
          <cell r="G471" t="str">
            <v>Private</v>
          </cell>
          <cell r="H471" t="str">
            <v>No</v>
          </cell>
          <cell r="I471" t="str">
            <v>No</v>
          </cell>
          <cell r="J471" t="str">
            <v>No</v>
          </cell>
        </row>
        <row r="472">
          <cell r="A472">
            <v>546581</v>
          </cell>
          <cell r="B472">
            <v>308454</v>
          </cell>
          <cell r="C472" t="str">
            <v>Sunflower Lodge Nursery</v>
          </cell>
          <cell r="D472" t="str">
            <v>01775 722466</v>
          </cell>
          <cell r="E472" t="str">
            <v xml:space="preserve">info@sunflowerlodgechildcare.co.uk </v>
          </cell>
          <cell r="F472" t="str">
            <v>FDC</v>
          </cell>
          <cell r="G472" t="str">
            <v>Private</v>
          </cell>
          <cell r="H472" t="str">
            <v>Yes</v>
          </cell>
          <cell r="I472" t="str">
            <v>Yes</v>
          </cell>
          <cell r="J472" t="str">
            <v>Yes</v>
          </cell>
        </row>
        <row r="473">
          <cell r="A473">
            <v>683918</v>
          </cell>
          <cell r="B473">
            <v>317593</v>
          </cell>
          <cell r="C473" t="str">
            <v xml:space="preserve">Sunflowers Childminding     </v>
          </cell>
          <cell r="D473" t="str">
            <v xml:space="preserve">01673 844356 </v>
          </cell>
          <cell r="E473" t="str">
            <v xml:space="preserve">sallyfowler@live.co.uk </v>
          </cell>
          <cell r="F473" t="str">
            <v>Childminder</v>
          </cell>
          <cell r="G473" t="str">
            <v>Childminder</v>
          </cell>
          <cell r="H473" t="str">
            <v>No</v>
          </cell>
          <cell r="I473" t="str">
            <v>No</v>
          </cell>
          <cell r="J473" t="str">
            <v>No</v>
          </cell>
        </row>
        <row r="474">
          <cell r="A474">
            <v>683855</v>
          </cell>
          <cell r="B474">
            <v>308223</v>
          </cell>
          <cell r="C474" t="str">
            <v xml:space="preserve">Sunflowers Child-Minding     </v>
          </cell>
          <cell r="D474" t="str">
            <v>01522 509698</v>
          </cell>
          <cell r="E474" t="str">
            <v>colinandhelen@ntlworld.com</v>
          </cell>
          <cell r="F474" t="str">
            <v>Childminder</v>
          </cell>
          <cell r="G474" t="str">
            <v>Childminder</v>
          </cell>
          <cell r="H474" t="str">
            <v>No</v>
          </cell>
          <cell r="I474" t="str">
            <v>No</v>
          </cell>
          <cell r="J474" t="str">
            <v>No</v>
          </cell>
        </row>
        <row r="475">
          <cell r="A475">
            <v>585591</v>
          </cell>
          <cell r="B475">
            <v>301420</v>
          </cell>
          <cell r="C475" t="str">
            <v xml:space="preserve">Sunflowers Nursery School Saxilby </v>
          </cell>
          <cell r="D475" t="str">
            <v>01522 702155</v>
          </cell>
          <cell r="E475" t="str">
            <v>Nicola@Sunflowersmilenurserys.co.uk</v>
          </cell>
          <cell r="F475" t="str">
            <v>FDC</v>
          </cell>
          <cell r="G475" t="str">
            <v>Private</v>
          </cell>
          <cell r="H475" t="str">
            <v>Yes</v>
          </cell>
          <cell r="I475" t="str">
            <v>Yes</v>
          </cell>
          <cell r="J475" t="str">
            <v>Yes</v>
          </cell>
        </row>
        <row r="476">
          <cell r="A476">
            <v>520806</v>
          </cell>
          <cell r="B476">
            <v>301422</v>
          </cell>
          <cell r="C476" t="str">
            <v>Sunshine Children's Centre</v>
          </cell>
          <cell r="D476" t="str">
            <v>01754 811878</v>
          </cell>
          <cell r="E476" t="str">
            <v>sunshineburgh@googlemail.com</v>
          </cell>
          <cell r="F476" t="str">
            <v>FDC</v>
          </cell>
          <cell r="G476" t="str">
            <v>Voluntary</v>
          </cell>
          <cell r="H476" t="str">
            <v>Yes</v>
          </cell>
          <cell r="I476" t="str">
            <v>Yes</v>
          </cell>
          <cell r="J476" t="str">
            <v>Yes</v>
          </cell>
        </row>
        <row r="477">
          <cell r="A477">
            <v>514428</v>
          </cell>
          <cell r="B477">
            <v>302038</v>
          </cell>
          <cell r="C477" t="str">
            <v>Sunshine Playgroup</v>
          </cell>
          <cell r="D477" t="str">
            <v>07443 630503</v>
          </cell>
          <cell r="E477" t="str">
            <v>sunshineplaygroupgg@googlemail.com</v>
          </cell>
          <cell r="F477" t="str">
            <v>Sessional</v>
          </cell>
          <cell r="G477" t="str">
            <v>Private</v>
          </cell>
          <cell r="H477" t="str">
            <v>No</v>
          </cell>
          <cell r="I477" t="str">
            <v>No</v>
          </cell>
          <cell r="J477" t="str">
            <v>No</v>
          </cell>
        </row>
        <row r="478">
          <cell r="A478" t="str">
            <v>N/A</v>
          </cell>
          <cell r="B478" t="str">
            <v>Non EYE</v>
          </cell>
          <cell r="C478" t="str">
            <v>Susan Garner</v>
          </cell>
          <cell r="D478" t="str">
            <v>01522887177</v>
          </cell>
          <cell r="E478" t="str">
            <v>sgarner45@hotmail.com</v>
          </cell>
          <cell r="F478" t="str">
            <v>Childminder</v>
          </cell>
          <cell r="G478" t="str">
            <v>Childminder</v>
          </cell>
        </row>
        <row r="479">
          <cell r="A479">
            <v>683776</v>
          </cell>
          <cell r="B479">
            <v>306540</v>
          </cell>
          <cell r="C479" t="str">
            <v>Susanne Rice</v>
          </cell>
          <cell r="D479" t="str">
            <v>01522 805887/ 07988 891226</v>
          </cell>
          <cell r="E479" t="str">
            <v>mylittlepuddings@gmail.com</v>
          </cell>
          <cell r="F479" t="str">
            <v>Childminder</v>
          </cell>
          <cell r="G479" t="str">
            <v>Childminder</v>
          </cell>
          <cell r="H479" t="str">
            <v>No</v>
          </cell>
          <cell r="I479" t="str">
            <v>No</v>
          </cell>
          <cell r="J479" t="str">
            <v>No</v>
          </cell>
        </row>
        <row r="480">
          <cell r="A480">
            <v>581263</v>
          </cell>
          <cell r="B480">
            <v>301429</v>
          </cell>
          <cell r="C480" t="str">
            <v>Sutton St James Playgroup</v>
          </cell>
          <cell r="D480" t="str">
            <v>01945 440000</v>
          </cell>
          <cell r="E480" t="str">
            <v>suttonstjamesplaygroup@googlemail.com</v>
          </cell>
          <cell r="F480" t="str">
            <v>Sessional</v>
          </cell>
          <cell r="G480" t="str">
            <v>Voluntary</v>
          </cell>
          <cell r="H480" t="str">
            <v>No</v>
          </cell>
          <cell r="I480" t="str">
            <v>No</v>
          </cell>
          <cell r="J480" t="str">
            <v>No</v>
          </cell>
        </row>
        <row r="481">
          <cell r="A481">
            <v>515525</v>
          </cell>
          <cell r="B481">
            <v>300914</v>
          </cell>
          <cell r="C481" t="str">
            <v>Sutton-on-Sea Sandcastles Preschool</v>
          </cell>
          <cell r="D481" t="str">
            <v>07807 032445</v>
          </cell>
          <cell r="E481" t="str">
            <v>sandcastles.sutton@outlook.com</v>
          </cell>
          <cell r="F481" t="str">
            <v>Sessional</v>
          </cell>
          <cell r="G481" t="str">
            <v>Private</v>
          </cell>
          <cell r="H481" t="str">
            <v>No</v>
          </cell>
          <cell r="I481" t="str">
            <v>No</v>
          </cell>
          <cell r="J481" t="str">
            <v>No</v>
          </cell>
        </row>
        <row r="482">
          <cell r="A482" t="str">
            <v>N/A</v>
          </cell>
          <cell r="B482" t="str">
            <v>Non EYE</v>
          </cell>
          <cell r="C482" t="str">
            <v>Suzan Drakes</v>
          </cell>
          <cell r="D482" t="str">
            <v>01522 859472/ 07943 869456</v>
          </cell>
          <cell r="E482" t="str">
            <v>suzandrakes@yahoo.co.uk</v>
          </cell>
          <cell r="F482" t="str">
            <v>Childminder</v>
          </cell>
          <cell r="G482" t="str">
            <v>Childminder</v>
          </cell>
          <cell r="H482" t="str">
            <v>No</v>
          </cell>
          <cell r="I482" t="str">
            <v>No</v>
          </cell>
          <cell r="J482" t="str">
            <v>No</v>
          </cell>
        </row>
        <row r="483">
          <cell r="A483">
            <v>684135</v>
          </cell>
          <cell r="B483" t="str">
            <v xml:space="preserve">Awaiting </v>
          </cell>
          <cell r="C483" t="str">
            <v>Suzanne Jane Swann</v>
          </cell>
          <cell r="D483" t="str">
            <v xml:space="preserve">01780 482032 </v>
          </cell>
          <cell r="E483" t="str">
            <v xml:space="preserve">sjswann@live.co.uk </v>
          </cell>
          <cell r="F483" t="str">
            <v>Childminder</v>
          </cell>
          <cell r="G483" t="str">
            <v>Childminder</v>
          </cell>
        </row>
        <row r="484">
          <cell r="A484">
            <v>546430</v>
          </cell>
          <cell r="B484">
            <v>302707</v>
          </cell>
          <cell r="C484" t="str">
            <v>Swallows Nest Preschool</v>
          </cell>
          <cell r="D484" t="str">
            <v>07808 021505</v>
          </cell>
          <cell r="E484" t="str">
            <v>swallowsnestpreschool@ntlworld.com</v>
          </cell>
          <cell r="F484" t="str">
            <v>Sessional</v>
          </cell>
          <cell r="G484" t="str">
            <v>Voluntary</v>
          </cell>
          <cell r="H484" t="str">
            <v>No</v>
          </cell>
          <cell r="I484" t="str">
            <v>No</v>
          </cell>
          <cell r="J484" t="str">
            <v>No</v>
          </cell>
        </row>
        <row r="485">
          <cell r="A485">
            <v>512507</v>
          </cell>
          <cell r="B485">
            <v>314113</v>
          </cell>
          <cell r="C485" t="str">
            <v>Swinderby Preschool Playgroup</v>
          </cell>
          <cell r="D485" t="str">
            <v>01522 778997</v>
          </cell>
          <cell r="E485" t="str">
            <v>swinderbypg@googlemail.com</v>
          </cell>
          <cell r="F485" t="str">
            <v>FDC</v>
          </cell>
          <cell r="G485" t="str">
            <v>Voluntary</v>
          </cell>
          <cell r="H485" t="str">
            <v>No</v>
          </cell>
          <cell r="I485" t="str">
            <v>No</v>
          </cell>
          <cell r="J485" t="str">
            <v>No</v>
          </cell>
        </row>
        <row r="486">
          <cell r="A486">
            <v>522691</v>
          </cell>
          <cell r="B486">
            <v>302039</v>
          </cell>
          <cell r="C486" t="str">
            <v>Swineshead Pre school Centre</v>
          </cell>
          <cell r="D486" t="str">
            <v>01205 820395</v>
          </cell>
          <cell r="E486" t="str">
            <v>swinesheadpreschool@googlemail.com</v>
          </cell>
          <cell r="F486" t="str">
            <v>FDC</v>
          </cell>
          <cell r="G486" t="str">
            <v>Voluntary</v>
          </cell>
          <cell r="H486" t="str">
            <v>No</v>
          </cell>
          <cell r="I486" t="str">
            <v>No</v>
          </cell>
          <cell r="J486" t="str">
            <v>Yes</v>
          </cell>
        </row>
        <row r="487">
          <cell r="A487">
            <v>684014</v>
          </cell>
          <cell r="B487">
            <v>323872</v>
          </cell>
          <cell r="C487" t="str">
            <v>Taryn Smith Childminder</v>
          </cell>
          <cell r="D487" t="str">
            <v>07841 817653</v>
          </cell>
          <cell r="E487" t="str">
            <v>taryn.smith2612@yahoo.co.uk</v>
          </cell>
          <cell r="F487" t="str">
            <v>Childminder</v>
          </cell>
          <cell r="G487" t="str">
            <v>Childminder</v>
          </cell>
          <cell r="H487" t="str">
            <v>No</v>
          </cell>
          <cell r="I487" t="str">
            <v>No</v>
          </cell>
          <cell r="J487" t="str">
            <v>No</v>
          </cell>
        </row>
        <row r="488">
          <cell r="A488">
            <v>520801</v>
          </cell>
          <cell r="B488">
            <v>301460</v>
          </cell>
          <cell r="C488" t="str">
            <v>Teddy Bears Day Nursery</v>
          </cell>
          <cell r="D488" t="str">
            <v>01522 511505</v>
          </cell>
          <cell r="E488" t="str">
            <v>info@teddybears-daynursery.com</v>
          </cell>
          <cell r="F488" t="str">
            <v>FDC</v>
          </cell>
          <cell r="G488" t="str">
            <v>Private</v>
          </cell>
          <cell r="H488" t="str">
            <v>No</v>
          </cell>
          <cell r="I488" t="str">
            <v>No</v>
          </cell>
          <cell r="J488" t="str">
            <v>No</v>
          </cell>
        </row>
        <row r="489">
          <cell r="A489">
            <v>684060</v>
          </cell>
          <cell r="B489">
            <v>322338</v>
          </cell>
          <cell r="C489" t="str">
            <v>Teresa Betts childminding services</v>
          </cell>
          <cell r="D489" t="str">
            <v>01526 830517</v>
          </cell>
          <cell r="E489" t="str">
            <v>teresajbetts@aol.com</v>
          </cell>
          <cell r="F489" t="str">
            <v>Childminder</v>
          </cell>
          <cell r="G489" t="str">
            <v>Childminder</v>
          </cell>
          <cell r="H489" t="str">
            <v>No</v>
          </cell>
          <cell r="I489" t="str">
            <v>Yes</v>
          </cell>
          <cell r="J489" t="str">
            <v>No</v>
          </cell>
        </row>
        <row r="490">
          <cell r="A490">
            <v>519681</v>
          </cell>
          <cell r="B490">
            <v>301463</v>
          </cell>
          <cell r="C490" t="str">
            <v>Tetney Preschool Playgroup</v>
          </cell>
          <cell r="D490" t="str">
            <v xml:space="preserve">01472 211447/ 07913 843599 </v>
          </cell>
          <cell r="E490" t="str">
            <v>tetney.preschool@yahoo.co.uk</v>
          </cell>
          <cell r="F490" t="str">
            <v>Sessional</v>
          </cell>
          <cell r="G490" t="str">
            <v>Voluntary</v>
          </cell>
          <cell r="H490" t="str">
            <v>No</v>
          </cell>
          <cell r="I490" t="str">
            <v>No</v>
          </cell>
          <cell r="J490" t="str">
            <v>No</v>
          </cell>
        </row>
        <row r="491">
          <cell r="A491">
            <v>515293</v>
          </cell>
          <cell r="B491">
            <v>300647</v>
          </cell>
          <cell r="C491" t="str">
            <v xml:space="preserve">The Ark at Waddington </v>
          </cell>
          <cell r="D491" t="str">
            <v>07891 807113 / 01526 340045(out of hrs)</v>
          </cell>
          <cell r="E491" t="str">
            <v>arkwaddington@googlemail.com</v>
          </cell>
          <cell r="F491" t="str">
            <v>FDC</v>
          </cell>
          <cell r="G491" t="str">
            <v>Private</v>
          </cell>
          <cell r="H491" t="str">
            <v>Yes</v>
          </cell>
          <cell r="I491" t="str">
            <v>No</v>
          </cell>
          <cell r="J491" t="str">
            <v>No</v>
          </cell>
        </row>
        <row r="492">
          <cell r="A492">
            <v>597002</v>
          </cell>
          <cell r="B492">
            <v>302702</v>
          </cell>
          <cell r="C492" t="str">
            <v>The Ark Nursery St Georges School Stamford</v>
          </cell>
          <cell r="D492" t="str">
            <v>07527 806136/ 01780 482113</v>
          </cell>
          <cell r="E492" t="str">
            <v>thearkstg@gmail.com</v>
          </cell>
          <cell r="F492" t="str">
            <v>Sessional</v>
          </cell>
          <cell r="G492" t="str">
            <v>Private</v>
          </cell>
          <cell r="H492" t="str">
            <v>No</v>
          </cell>
          <cell r="I492" t="str">
            <v>No</v>
          </cell>
          <cell r="J492" t="str">
            <v>No</v>
          </cell>
        </row>
        <row r="493">
          <cell r="A493">
            <v>546441</v>
          </cell>
          <cell r="B493">
            <v>302702</v>
          </cell>
          <cell r="C493" t="str">
            <v>The Ark Nursery Stamford</v>
          </cell>
          <cell r="D493" t="str">
            <v>01780 482113</v>
          </cell>
          <cell r="E493" t="str">
            <v>thearknursery@keme.co.uk</v>
          </cell>
          <cell r="F493" t="str">
            <v>FDC</v>
          </cell>
          <cell r="G493" t="str">
            <v>Private</v>
          </cell>
          <cell r="H493" t="str">
            <v>No</v>
          </cell>
          <cell r="I493" t="str">
            <v>No</v>
          </cell>
          <cell r="J493" t="str">
            <v>No</v>
          </cell>
        </row>
        <row r="494">
          <cell r="A494">
            <v>530216</v>
          </cell>
          <cell r="B494">
            <v>303091</v>
          </cell>
          <cell r="C494" t="str">
            <v>The Children's Garden Day Nursery and Montessori Preschool</v>
          </cell>
          <cell r="D494" t="str">
            <v>01780 752094</v>
          </cell>
          <cell r="E494" t="str">
            <v>thechildrensgarden@btconnect.com</v>
          </cell>
          <cell r="F494" t="str">
            <v>FDC</v>
          </cell>
          <cell r="G494" t="str">
            <v>Private</v>
          </cell>
          <cell r="H494" t="str">
            <v>No</v>
          </cell>
          <cell r="I494" t="str">
            <v>No</v>
          </cell>
          <cell r="J494" t="str">
            <v>No</v>
          </cell>
        </row>
        <row r="495">
          <cell r="A495">
            <v>524929</v>
          </cell>
          <cell r="B495">
            <v>300026</v>
          </cell>
          <cell r="C495" t="str">
            <v>The Grantham Prep. School</v>
          </cell>
          <cell r="D495" t="str">
            <v>01476 593293</v>
          </cell>
          <cell r="E495" t="str">
            <v>contact.grantham@iesmail.com</v>
          </cell>
          <cell r="F495" t="str">
            <v>IDP</v>
          </cell>
          <cell r="G495" t="str">
            <v>Independent</v>
          </cell>
          <cell r="H495" t="str">
            <v>Yes</v>
          </cell>
          <cell r="I495" t="str">
            <v>Yes</v>
          </cell>
          <cell r="J495" t="str">
            <v>Yes</v>
          </cell>
        </row>
        <row r="496">
          <cell r="A496">
            <v>683856</v>
          </cell>
          <cell r="B496">
            <v>313404</v>
          </cell>
          <cell r="C496" t="str">
            <v>The Home Nursery</v>
          </cell>
          <cell r="D496" t="str">
            <v>01205 838154</v>
          </cell>
          <cell r="E496" t="str">
            <v>thehomenursery@aol.com</v>
          </cell>
          <cell r="F496" t="str">
            <v>FDC</v>
          </cell>
          <cell r="G496" t="str">
            <v>Private</v>
          </cell>
          <cell r="H496" t="str">
            <v>No</v>
          </cell>
          <cell r="I496" t="str">
            <v>No</v>
          </cell>
          <cell r="J496" t="str">
            <v>No</v>
          </cell>
        </row>
        <row r="497">
          <cell r="A497">
            <v>684079</v>
          </cell>
          <cell r="B497">
            <v>325697</v>
          </cell>
          <cell r="C497" t="str">
            <v>The Little Acorns Day Nursery</v>
          </cell>
          <cell r="D497" t="str">
            <v>01526344118</v>
          </cell>
          <cell r="E497" t="str">
            <v>info@thelittleacornsdaynursery.co.uk</v>
          </cell>
          <cell r="F497" t="str">
            <v>FDC</v>
          </cell>
          <cell r="G497" t="str">
            <v>Private</v>
          </cell>
          <cell r="H497" t="str">
            <v>No</v>
          </cell>
          <cell r="I497" t="str">
            <v>Yes</v>
          </cell>
          <cell r="J497" t="str">
            <v>No</v>
          </cell>
        </row>
        <row r="498">
          <cell r="A498">
            <v>684093</v>
          </cell>
          <cell r="B498">
            <v>326353</v>
          </cell>
          <cell r="C498" t="str">
            <v xml:space="preserve">The Little Lane Nursery Limited </v>
          </cell>
          <cell r="D498" t="str">
            <v xml:space="preserve">01780 752211 </v>
          </cell>
          <cell r="E498" t="str">
            <v>info@littlelanenursery.com</v>
          </cell>
          <cell r="F498" t="str">
            <v>FDC</v>
          </cell>
          <cell r="G498" t="str">
            <v>Private</v>
          </cell>
          <cell r="I498" t="str">
            <v>No</v>
          </cell>
        </row>
        <row r="499">
          <cell r="A499">
            <v>584735</v>
          </cell>
          <cell r="B499">
            <v>300220</v>
          </cell>
          <cell r="C499" t="str">
            <v>The Mulberry Bush</v>
          </cell>
          <cell r="D499" t="str">
            <v>01780 755322</v>
          </cell>
          <cell r="E499" t="str">
            <v>themulberrybush@btconnect.com; g_brock@hotmail.co.uk</v>
          </cell>
          <cell r="F499" t="str">
            <v>FDC</v>
          </cell>
          <cell r="G499" t="str">
            <v>Private</v>
          </cell>
          <cell r="H499" t="str">
            <v>No</v>
          </cell>
          <cell r="I499" t="str">
            <v>No</v>
          </cell>
          <cell r="J499" t="str">
            <v>No</v>
          </cell>
        </row>
        <row r="500">
          <cell r="A500">
            <v>546531</v>
          </cell>
          <cell r="B500">
            <v>307941</v>
          </cell>
          <cell r="C500" t="str">
            <v>The Mulberry Bush St Augustines</v>
          </cell>
          <cell r="D500" t="str">
            <v>01780 762423/ 07752 192735</v>
          </cell>
          <cell r="E500" t="str">
            <v>mbstaugustines@googlemail.com; g_brock@hotmail.co.uk</v>
          </cell>
          <cell r="F500" t="str">
            <v>FDC</v>
          </cell>
          <cell r="G500" t="str">
            <v>Private</v>
          </cell>
          <cell r="H500" t="str">
            <v>No</v>
          </cell>
          <cell r="I500" t="str">
            <v>No</v>
          </cell>
          <cell r="J500" t="str">
            <v>Yes</v>
          </cell>
        </row>
        <row r="501">
          <cell r="A501">
            <v>599255</v>
          </cell>
          <cell r="B501">
            <v>310046</v>
          </cell>
          <cell r="C501" t="str">
            <v>The Priory Nursery The Priory Witham Academy (0-2 YO's)</v>
          </cell>
          <cell r="D501" t="str">
            <v xml:space="preserve">01522 882 900/ 07500554537
</v>
          </cell>
          <cell r="E501" t="str">
            <v>trwalker@prioryacademies.co.uk ; pcurtis@prioryacademies.co.uk; clogan@prioryacademies.co.uk</v>
          </cell>
          <cell r="F501" t="str">
            <v>FDC</v>
          </cell>
          <cell r="G501" t="str">
            <v>Sch Gov</v>
          </cell>
          <cell r="H501" t="str">
            <v>Yes</v>
          </cell>
          <cell r="I501" t="str">
            <v>Yes</v>
          </cell>
          <cell r="J501" t="str">
            <v>No</v>
          </cell>
        </row>
        <row r="502">
          <cell r="A502">
            <v>511317</v>
          </cell>
          <cell r="B502">
            <v>301208</v>
          </cell>
          <cell r="C502" t="str">
            <v>The Rocking Horse Nursery</v>
          </cell>
          <cell r="D502" t="str">
            <v>01780 757922</v>
          </cell>
          <cell r="E502" t="str">
            <v>info@rockinghorsenurserystamford.co.uk</v>
          </cell>
          <cell r="F502" t="str">
            <v>FDC</v>
          </cell>
          <cell r="G502" t="str">
            <v>Private</v>
          </cell>
          <cell r="H502" t="str">
            <v>No</v>
          </cell>
          <cell r="I502" t="str">
            <v>No</v>
          </cell>
          <cell r="J502" t="str">
            <v>No</v>
          </cell>
        </row>
        <row r="503">
          <cell r="A503">
            <v>597013</v>
          </cell>
          <cell r="B503">
            <v>301819</v>
          </cell>
          <cell r="C503" t="str">
            <v>The Secret Garden Day Nursery</v>
          </cell>
          <cell r="D503" t="str">
            <v>01754 769695</v>
          </cell>
          <cell r="E503" t="str">
            <v>thesecretgardenchildrensnursery@yahoo.co.uk</v>
          </cell>
          <cell r="F503" t="str">
            <v>FDC</v>
          </cell>
          <cell r="G503" t="str">
            <v>Private</v>
          </cell>
          <cell r="H503" t="str">
            <v>No</v>
          </cell>
          <cell r="I503" t="str">
            <v>No</v>
          </cell>
          <cell r="J503" t="str">
            <v>No</v>
          </cell>
        </row>
        <row r="504">
          <cell r="A504" t="str">
            <v>N/A</v>
          </cell>
          <cell r="B504" t="str">
            <v>Non EYE</v>
          </cell>
          <cell r="C504" t="str">
            <v>The Totstop</v>
          </cell>
          <cell r="D504" t="str">
            <v>01775 820683</v>
          </cell>
          <cell r="E504" t="str">
            <v>samantha.henry@virgin.net</v>
          </cell>
          <cell r="F504" t="str">
            <v>Childminder</v>
          </cell>
          <cell r="G504" t="str">
            <v>Childminder</v>
          </cell>
          <cell r="H504" t="str">
            <v>No</v>
          </cell>
          <cell r="I504" t="str">
            <v>No</v>
          </cell>
          <cell r="J504" t="str">
            <v>No</v>
          </cell>
        </row>
        <row r="505">
          <cell r="A505">
            <v>511568</v>
          </cell>
          <cell r="B505">
            <v>309188</v>
          </cell>
          <cell r="C505" t="str">
            <v>The Tree House Children's Centre</v>
          </cell>
          <cell r="D505" t="str">
            <v>01790 763246/ 07939 682816</v>
          </cell>
          <cell r="E505" t="str">
            <v xml:space="preserve">jane@thetreehousechildrenscentre.co.uk </v>
          </cell>
          <cell r="F505" t="str">
            <v>FDC</v>
          </cell>
          <cell r="G505" t="str">
            <v>Voluntary</v>
          </cell>
          <cell r="H505" t="str">
            <v>No</v>
          </cell>
          <cell r="I505" t="str">
            <v>Yes</v>
          </cell>
          <cell r="J505" t="str">
            <v>Yes</v>
          </cell>
        </row>
        <row r="506">
          <cell r="A506">
            <v>546465</v>
          </cell>
          <cell r="B506">
            <v>303837</v>
          </cell>
          <cell r="C506" t="str">
            <v>The Tulip Preschool</v>
          </cell>
          <cell r="D506" t="str">
            <v>07908 226045</v>
          </cell>
          <cell r="E506" t="str">
            <v>thetulippreschool@yahoo.com</v>
          </cell>
          <cell r="F506" t="str">
            <v>Sessional</v>
          </cell>
          <cell r="G506" t="str">
            <v>Voluntary</v>
          </cell>
          <cell r="H506" t="str">
            <v>No</v>
          </cell>
          <cell r="I506" t="str">
            <v>No</v>
          </cell>
          <cell r="J506" t="str">
            <v>No</v>
          </cell>
        </row>
        <row r="507">
          <cell r="A507">
            <v>512295</v>
          </cell>
          <cell r="B507">
            <v>301530</v>
          </cell>
          <cell r="C507" t="str">
            <v>The Viking School</v>
          </cell>
          <cell r="D507" t="str">
            <v>01754 765749</v>
          </cell>
          <cell r="E507" t="str">
            <v>preschool@vikingschool.co.uk</v>
          </cell>
          <cell r="F507" t="str">
            <v>IDP</v>
          </cell>
          <cell r="G507" t="str">
            <v>Independent</v>
          </cell>
          <cell r="H507" t="str">
            <v>No</v>
          </cell>
          <cell r="I507" t="str">
            <v>No</v>
          </cell>
          <cell r="J507" t="str">
            <v>No</v>
          </cell>
        </row>
        <row r="508">
          <cell r="A508">
            <v>546443</v>
          </cell>
          <cell r="B508">
            <v>302226</v>
          </cell>
          <cell r="C508" t="str">
            <v>The Village Kindergarten Brant Broughton</v>
          </cell>
          <cell r="D508" t="str">
            <v>01400 272678</v>
          </cell>
          <cell r="E508" t="str">
            <v>info@thevillagekids.co.uk</v>
          </cell>
          <cell r="F508" t="str">
            <v>FDC</v>
          </cell>
          <cell r="G508" t="str">
            <v>Private</v>
          </cell>
          <cell r="H508" t="str">
            <v>No</v>
          </cell>
          <cell r="I508" t="str">
            <v>No</v>
          </cell>
          <cell r="J508" t="str">
            <v>No</v>
          </cell>
        </row>
        <row r="509">
          <cell r="A509">
            <v>546539</v>
          </cell>
          <cell r="B509">
            <v>306066</v>
          </cell>
          <cell r="C509" t="str">
            <v>The Village Pre-school</v>
          </cell>
          <cell r="D509" t="str">
            <v>07986 225701</v>
          </cell>
          <cell r="E509" t="str">
            <v>thevillagepreschoolwitham@googlemail.com</v>
          </cell>
          <cell r="F509" t="str">
            <v>FDC</v>
          </cell>
          <cell r="G509" t="str">
            <v>Private</v>
          </cell>
          <cell r="H509" t="str">
            <v>No</v>
          </cell>
          <cell r="I509" t="str">
            <v>No</v>
          </cell>
          <cell r="J509" t="str">
            <v>No</v>
          </cell>
        </row>
        <row r="510">
          <cell r="A510">
            <v>683840</v>
          </cell>
          <cell r="B510">
            <v>313380</v>
          </cell>
          <cell r="C510" t="str">
            <v>The Village Pre-school &amp; Kids Club</v>
          </cell>
          <cell r="D510" t="str">
            <v>07986225701/ 07504512110</v>
          </cell>
          <cell r="E510" t="str">
            <v>thevillagepreschoolwitham@googlemail.com</v>
          </cell>
          <cell r="F510" t="str">
            <v>Sessional</v>
          </cell>
          <cell r="G510" t="str">
            <v>Private</v>
          </cell>
          <cell r="H510" t="str">
            <v>Yes</v>
          </cell>
          <cell r="I510" t="str">
            <v>Yes</v>
          </cell>
          <cell r="J510" t="str">
            <v>Yes</v>
          </cell>
        </row>
        <row r="511">
          <cell r="A511">
            <v>683801</v>
          </cell>
          <cell r="B511">
            <v>310583</v>
          </cell>
          <cell r="C511" t="str">
            <v>Thomas McQuilter</v>
          </cell>
          <cell r="D511" t="str">
            <v>01522 548403</v>
          </cell>
          <cell r="E511" t="str">
            <v>t_mcquilter@hotmail.com; littlemisssunshinechildminding@yahoo.co.uk</v>
          </cell>
          <cell r="F511" t="str">
            <v>Childminder</v>
          </cell>
          <cell r="G511" t="str">
            <v>Childminder</v>
          </cell>
          <cell r="H511" t="str">
            <v>No</v>
          </cell>
          <cell r="I511" t="str">
            <v>No</v>
          </cell>
          <cell r="J511" t="str">
            <v>No</v>
          </cell>
        </row>
        <row r="512">
          <cell r="A512">
            <v>546434</v>
          </cell>
          <cell r="B512">
            <v>302988</v>
          </cell>
          <cell r="C512" t="str">
            <v>Thorpe On The Hill Play Group</v>
          </cell>
          <cell r="D512" t="str">
            <v>07949 371609</v>
          </cell>
          <cell r="E512" t="str">
            <v>thorpe.playgroup@googlemail.com</v>
          </cell>
          <cell r="F512" t="str">
            <v>Sessional</v>
          </cell>
          <cell r="G512" t="str">
            <v>Voluntary</v>
          </cell>
          <cell r="H512" t="str">
            <v>No</v>
          </cell>
          <cell r="I512" t="str">
            <v>No</v>
          </cell>
          <cell r="J512" t="str">
            <v>No</v>
          </cell>
        </row>
        <row r="513">
          <cell r="A513">
            <v>546406</v>
          </cell>
          <cell r="B513">
            <v>301647</v>
          </cell>
          <cell r="C513" t="str">
            <v>Thurlby Preschool</v>
          </cell>
          <cell r="D513" t="str">
            <v>01778 394250</v>
          </cell>
          <cell r="E513" t="str">
            <v xml:space="preserve">enquiries@thurlbypreschool.co.uk </v>
          </cell>
          <cell r="F513" t="str">
            <v>FDC</v>
          </cell>
          <cell r="G513" t="str">
            <v>Private</v>
          </cell>
          <cell r="H513" t="str">
            <v>No</v>
          </cell>
          <cell r="I513" t="str">
            <v>No</v>
          </cell>
          <cell r="J513" t="str">
            <v>No</v>
          </cell>
        </row>
        <row r="514">
          <cell r="A514">
            <v>683987</v>
          </cell>
          <cell r="B514">
            <v>317191</v>
          </cell>
          <cell r="C514" t="str">
            <v>Tigers Den Day Care</v>
          </cell>
          <cell r="D514" t="str">
            <v xml:space="preserve">01522 523698 </v>
          </cell>
          <cell r="E514" t="str">
            <v xml:space="preserve">tigersdendaycare@hotmail.co.uk </v>
          </cell>
          <cell r="F514" t="str">
            <v>Childminder</v>
          </cell>
          <cell r="G514" t="str">
            <v>Childminder</v>
          </cell>
          <cell r="H514" t="str">
            <v>No</v>
          </cell>
          <cell r="I514" t="str">
            <v>No</v>
          </cell>
          <cell r="J514" t="str">
            <v>No</v>
          </cell>
        </row>
        <row r="515">
          <cell r="A515">
            <v>546488</v>
          </cell>
          <cell r="B515">
            <v>307530</v>
          </cell>
          <cell r="C515" t="str">
            <v>Timtin Playgroup and Kids Club</v>
          </cell>
          <cell r="D515" t="str">
            <v>01526 378627 / 07947558764</v>
          </cell>
          <cell r="E515" t="str">
            <v>timtinplaygroup@tiscali.co.uk</v>
          </cell>
          <cell r="F515" t="str">
            <v>FDC</v>
          </cell>
          <cell r="G515" t="str">
            <v>Voluntary</v>
          </cell>
          <cell r="H515" t="str">
            <v>Yes</v>
          </cell>
          <cell r="I515" t="str">
            <v>Yes</v>
          </cell>
          <cell r="J515" t="str">
            <v>Yes</v>
          </cell>
        </row>
        <row r="516">
          <cell r="A516">
            <v>683907</v>
          </cell>
          <cell r="B516">
            <v>303353</v>
          </cell>
          <cell r="C516" t="str">
            <v>Tina Ballard</v>
          </cell>
          <cell r="D516" t="str">
            <v>07863 839985</v>
          </cell>
          <cell r="E516" t="str">
            <v>rickballard@btinternet.com</v>
          </cell>
          <cell r="F516" t="str">
            <v>Childminder</v>
          </cell>
          <cell r="G516" t="str">
            <v>Childminder</v>
          </cell>
          <cell r="H516" t="str">
            <v>No</v>
          </cell>
          <cell r="I516" t="str">
            <v>No</v>
          </cell>
          <cell r="J516" t="str">
            <v>No</v>
          </cell>
        </row>
        <row r="517">
          <cell r="A517">
            <v>683861</v>
          </cell>
          <cell r="B517">
            <v>313925</v>
          </cell>
          <cell r="C517" t="str">
            <v>Tina Manning</v>
          </cell>
          <cell r="D517" t="str">
            <v>07950 036712</v>
          </cell>
          <cell r="E517" t="str">
            <v>t1nas@aol.com</v>
          </cell>
          <cell r="F517" t="str">
            <v>Childminder</v>
          </cell>
          <cell r="G517" t="str">
            <v>Childminder</v>
          </cell>
          <cell r="H517" t="str">
            <v>No</v>
          </cell>
          <cell r="I517" t="str">
            <v>No</v>
          </cell>
          <cell r="J517" t="str">
            <v>No</v>
          </cell>
        </row>
        <row r="518">
          <cell r="A518">
            <v>683896</v>
          </cell>
          <cell r="B518">
            <v>309653</v>
          </cell>
          <cell r="C518" t="str">
            <v>Tinkertots</v>
          </cell>
          <cell r="D518" t="str">
            <v>07961 125495</v>
          </cell>
          <cell r="E518" t="str">
            <v>michellepolley37@yahoo.co.uk</v>
          </cell>
          <cell r="F518" t="str">
            <v>Childminder</v>
          </cell>
          <cell r="G518" t="str">
            <v>Childminder</v>
          </cell>
          <cell r="H518" t="str">
            <v>No</v>
          </cell>
          <cell r="I518" t="str">
            <v>No</v>
          </cell>
          <cell r="J518" t="str">
            <v>No</v>
          </cell>
        </row>
        <row r="519">
          <cell r="A519">
            <v>684104</v>
          </cell>
          <cell r="B519">
            <v>326867</v>
          </cell>
          <cell r="C519" t="str">
            <v>Tiny Elephants</v>
          </cell>
          <cell r="D519">
            <v>7823337642</v>
          </cell>
          <cell r="E519" t="str">
            <v>caroline_abraham@hotmail.co.uk</v>
          </cell>
          <cell r="F519" t="str">
            <v>Childminder</v>
          </cell>
          <cell r="G519" t="str">
            <v>Childminder</v>
          </cell>
          <cell r="I519" t="str">
            <v>Yes</v>
          </cell>
        </row>
        <row r="520">
          <cell r="A520">
            <v>684124</v>
          </cell>
          <cell r="B520">
            <v>327834</v>
          </cell>
          <cell r="C520" t="str">
            <v xml:space="preserve">Toadstool Childminding </v>
          </cell>
          <cell r="D520" t="str">
            <v>07837292222</v>
          </cell>
          <cell r="E520" t="str">
            <v xml:space="preserve">sarahjblackwell@btinternet.com </v>
          </cell>
          <cell r="F520" t="str">
            <v>Childminder</v>
          </cell>
          <cell r="G520" t="str">
            <v>Childminder</v>
          </cell>
          <cell r="I520" t="str">
            <v>Yes</v>
          </cell>
        </row>
        <row r="521">
          <cell r="A521">
            <v>501321</v>
          </cell>
          <cell r="B521">
            <v>311003</v>
          </cell>
          <cell r="C521" t="str">
            <v>Town &amp; Country Kiddies Chestnut House</v>
          </cell>
          <cell r="D521" t="str">
            <v>01673 844014</v>
          </cell>
          <cell r="E521" t="str">
            <v>tckiddiesrasen@googlemail.com</v>
          </cell>
          <cell r="F521" t="str">
            <v>Sessional</v>
          </cell>
          <cell r="G521" t="str">
            <v>Private</v>
          </cell>
          <cell r="H521" t="str">
            <v>Yes</v>
          </cell>
          <cell r="I521" t="str">
            <v>Yes</v>
          </cell>
          <cell r="J521" t="str">
            <v>Yes</v>
          </cell>
        </row>
        <row r="522">
          <cell r="A522">
            <v>546422</v>
          </cell>
          <cell r="B522">
            <v>302267</v>
          </cell>
          <cell r="C522" t="str">
            <v>Town &amp; Country Kiddies Louth</v>
          </cell>
          <cell r="D522" t="str">
            <v>01507 606000/ 07572 866456</v>
          </cell>
          <cell r="E522" t="str">
            <v>tckiddieslouth@aol.com</v>
          </cell>
          <cell r="F522" t="str">
            <v>FDC</v>
          </cell>
          <cell r="G522" t="str">
            <v>Private</v>
          </cell>
          <cell r="H522" t="str">
            <v>No</v>
          </cell>
          <cell r="I522" t="str">
            <v>Yes</v>
          </cell>
          <cell r="J522" t="str">
            <v>Yes</v>
          </cell>
        </row>
        <row r="523">
          <cell r="A523">
            <v>546485</v>
          </cell>
          <cell r="B523">
            <v>302267</v>
          </cell>
          <cell r="C523" t="str">
            <v>Town &amp; Country Kiddies The Willows</v>
          </cell>
          <cell r="D523" t="str">
            <v>01673 844014/ 07852 221550</v>
          </cell>
          <cell r="E523" t="str">
            <v>tckiddiesrasen@googlemail.com</v>
          </cell>
          <cell r="F523" t="str">
            <v>FDC</v>
          </cell>
          <cell r="G523" t="str">
            <v>Private</v>
          </cell>
          <cell r="H523" t="str">
            <v>Yes</v>
          </cell>
          <cell r="I523" t="str">
            <v>Yes</v>
          </cell>
          <cell r="J523" t="str">
            <v>Yes</v>
          </cell>
        </row>
        <row r="524">
          <cell r="A524">
            <v>533135</v>
          </cell>
          <cell r="B524">
            <v>307415</v>
          </cell>
          <cell r="C524" t="str">
            <v>Tracy Andrew</v>
          </cell>
          <cell r="D524" t="str">
            <v>07789 715874</v>
          </cell>
          <cell r="E524" t="str">
            <v>tracyandrew@hotmail.co.uk</v>
          </cell>
          <cell r="F524" t="str">
            <v>Childminder</v>
          </cell>
          <cell r="G524" t="str">
            <v>Childminder</v>
          </cell>
          <cell r="H524" t="str">
            <v>No</v>
          </cell>
          <cell r="I524" t="str">
            <v>No</v>
          </cell>
          <cell r="J524" t="str">
            <v>No</v>
          </cell>
        </row>
        <row r="525">
          <cell r="A525" t="str">
            <v>N/A</v>
          </cell>
          <cell r="B525" t="str">
            <v>Non EYE</v>
          </cell>
          <cell r="C525" t="str">
            <v>Tracy Knott</v>
          </cell>
          <cell r="D525" t="str">
            <v>01522 800292</v>
          </cell>
          <cell r="E525" t="str">
            <v>tracy.knott1973@gmail.com</v>
          </cell>
          <cell r="F525" t="str">
            <v>Childminder</v>
          </cell>
          <cell r="G525" t="str">
            <v>Childminder</v>
          </cell>
          <cell r="H525" t="str">
            <v>No</v>
          </cell>
          <cell r="I525" t="str">
            <v>No</v>
          </cell>
          <cell r="J525" t="str">
            <v>No</v>
          </cell>
        </row>
        <row r="526">
          <cell r="A526" t="str">
            <v>N/A</v>
          </cell>
          <cell r="B526" t="str">
            <v>Non EYE</v>
          </cell>
          <cell r="C526" t="str">
            <v>Tracy McKone</v>
          </cell>
          <cell r="D526" t="str">
            <v>01522 696440</v>
          </cell>
          <cell r="E526" t="str">
            <v>tracy.mckone@ntlworld.com</v>
          </cell>
          <cell r="F526" t="str">
            <v>Childminder</v>
          </cell>
          <cell r="G526" t="str">
            <v>Childminder</v>
          </cell>
          <cell r="H526" t="str">
            <v>No</v>
          </cell>
          <cell r="I526" t="str">
            <v>No</v>
          </cell>
          <cell r="J526" t="str">
            <v>No</v>
          </cell>
        </row>
        <row r="527">
          <cell r="A527">
            <v>599384</v>
          </cell>
          <cell r="B527">
            <v>310385</v>
          </cell>
          <cell r="C527" t="str">
            <v>Treasure Chest Day Nursery</v>
          </cell>
          <cell r="D527" t="str">
            <v>01507 339361/ 07732164115    </v>
          </cell>
          <cell r="E527" t="str">
            <v>Treasurechestsaltfleet@hotmail.co.uk</v>
          </cell>
          <cell r="F527" t="str">
            <v>FDC</v>
          </cell>
          <cell r="G527" t="str">
            <v>Private</v>
          </cell>
          <cell r="H527" t="str">
            <v>Yes</v>
          </cell>
          <cell r="I527" t="str">
            <v>Yes</v>
          </cell>
          <cell r="J527" t="str">
            <v>Yes</v>
          </cell>
        </row>
        <row r="528">
          <cell r="A528">
            <v>546459</v>
          </cell>
          <cell r="B528">
            <v>311582</v>
          </cell>
          <cell r="C528" t="str">
            <v>Treetops Caterpillar</v>
          </cell>
          <cell r="D528" t="str">
            <v>01778 380232</v>
          </cell>
          <cell r="E528" t="str">
            <v>caterpillar@treetopsnurseries.co.uk</v>
          </cell>
          <cell r="F528" t="str">
            <v>FDC</v>
          </cell>
          <cell r="G528" t="str">
            <v>Private</v>
          </cell>
          <cell r="H528" t="str">
            <v>No</v>
          </cell>
          <cell r="I528" t="str">
            <v>No</v>
          </cell>
          <cell r="J528" t="str">
            <v>No</v>
          </cell>
        </row>
        <row r="529">
          <cell r="A529">
            <v>546461</v>
          </cell>
          <cell r="B529">
            <v>312005</v>
          </cell>
          <cell r="C529" t="str">
            <v>Treetops Nursery</v>
          </cell>
          <cell r="D529" t="str">
            <v>01507 526755</v>
          </cell>
          <cell r="E529" t="str">
            <v>info@treetopsnurseryhorncastle.co.uk</v>
          </cell>
          <cell r="F529" t="str">
            <v>FDC</v>
          </cell>
          <cell r="G529" t="str">
            <v>Private</v>
          </cell>
          <cell r="H529" t="str">
            <v>Yes</v>
          </cell>
          <cell r="I529" t="str">
            <v>Yes</v>
          </cell>
          <cell r="J529" t="str">
            <v>Yes</v>
          </cell>
        </row>
        <row r="530">
          <cell r="A530">
            <v>599584</v>
          </cell>
          <cell r="B530">
            <v>311263</v>
          </cell>
          <cell r="C530" t="str">
            <v>Trinity Day Nursery</v>
          </cell>
          <cell r="D530" t="str">
            <v>01427 677231/ 07428 733674 / 07428 592319</v>
          </cell>
          <cell r="E530" t="str">
            <v>julia@trinitydaynursery.co.uk; staff@trinitydaynursery.co.uk</v>
          </cell>
          <cell r="F530" t="str">
            <v>FDC</v>
          </cell>
          <cell r="G530" t="str">
            <v>Private</v>
          </cell>
          <cell r="H530" t="str">
            <v>No</v>
          </cell>
          <cell r="I530" t="str">
            <v>No</v>
          </cell>
          <cell r="J530" t="str">
            <v>No</v>
          </cell>
        </row>
        <row r="531">
          <cell r="A531">
            <v>582223</v>
          </cell>
          <cell r="B531">
            <v>301512</v>
          </cell>
          <cell r="C531" t="str">
            <v>Tydd St Marys Preschool</v>
          </cell>
          <cell r="D531" t="str">
            <v>01945 420331</v>
          </cell>
          <cell r="E531" t="str">
            <v>tyddstmarypreschool@googlemail.com</v>
          </cell>
          <cell r="F531" t="str">
            <v>Sessional</v>
          </cell>
          <cell r="G531" t="str">
            <v>Voluntary</v>
          </cell>
          <cell r="H531" t="str">
            <v>No</v>
          </cell>
          <cell r="I531" t="str">
            <v>No</v>
          </cell>
          <cell r="J531" t="str">
            <v>No</v>
          </cell>
        </row>
        <row r="532">
          <cell r="A532">
            <v>546533</v>
          </cell>
          <cell r="B532">
            <v>305403</v>
          </cell>
          <cell r="C532" t="str">
            <v>Under 5's Ltd Lincoln Central Children Centre (Bishop King)</v>
          </cell>
          <cell r="D532" t="str">
            <v>01522 569525/ 07891 97969</v>
          </cell>
          <cell r="E532" t="str">
            <v>lincolncentraldaycare@hotmail.co.uk; amandagilbert@forunderfives.co.uk</v>
          </cell>
          <cell r="F532" t="str">
            <v>FDC</v>
          </cell>
          <cell r="G532" t="str">
            <v>Private</v>
          </cell>
          <cell r="H532" t="str">
            <v>No</v>
          </cell>
          <cell r="I532" t="str">
            <v>No</v>
          </cell>
          <cell r="J532" t="str">
            <v>No</v>
          </cell>
        </row>
        <row r="533">
          <cell r="A533">
            <v>683890</v>
          </cell>
          <cell r="B533">
            <v>306600</v>
          </cell>
          <cell r="C533" t="str">
            <v>Valeria Vaz</v>
          </cell>
          <cell r="D533" t="str">
            <v>01476 360636</v>
          </cell>
          <cell r="E533" t="str">
            <v>josecarlosvaz@hotmail.com</v>
          </cell>
          <cell r="F533" t="str">
            <v>Childminder</v>
          </cell>
          <cell r="G533" t="str">
            <v>Childminder</v>
          </cell>
          <cell r="H533" t="str">
            <v>No</v>
          </cell>
          <cell r="I533" t="str">
            <v>No</v>
          </cell>
          <cell r="J533" t="str">
            <v>No</v>
          </cell>
        </row>
        <row r="534">
          <cell r="A534">
            <v>683781</v>
          </cell>
          <cell r="B534">
            <v>303204</v>
          </cell>
          <cell r="C534" t="str">
            <v>Valerie Houghton</v>
          </cell>
          <cell r="D534" t="str">
            <v>01522 808077/ 07739250513</v>
          </cell>
          <cell r="E534" t="str">
            <v>valeriehoughton@hotmail.co.uk</v>
          </cell>
          <cell r="F534" t="str">
            <v>Childminder</v>
          </cell>
          <cell r="G534" t="str">
            <v>Childminder</v>
          </cell>
          <cell r="H534" t="str">
            <v>No</v>
          </cell>
          <cell r="I534" t="str">
            <v>No</v>
          </cell>
          <cell r="J534" t="str">
            <v>No</v>
          </cell>
        </row>
        <row r="535">
          <cell r="A535">
            <v>684134</v>
          </cell>
          <cell r="B535" t="str">
            <v xml:space="preserve">Awaiting </v>
          </cell>
          <cell r="C535" t="str">
            <v xml:space="preserve">Vanessa Shaw </v>
          </cell>
          <cell r="D535" t="str">
            <v xml:space="preserve">01427 611715   </v>
          </cell>
          <cell r="E535" t="str">
            <v xml:space="preserve">vanessashaw15@aol.com </v>
          </cell>
          <cell r="F535" t="str">
            <v>Childminder</v>
          </cell>
          <cell r="G535" t="str">
            <v>Childminder</v>
          </cell>
        </row>
        <row r="536">
          <cell r="A536">
            <v>683914</v>
          </cell>
          <cell r="B536">
            <v>307890</v>
          </cell>
          <cell r="C536" t="str">
            <v>Vicencia Ganhao</v>
          </cell>
          <cell r="D536" t="str">
            <v>07954 000721</v>
          </cell>
          <cell r="E536" t="str">
            <v>VIPRETOPINTO@HOTMAIL.COM</v>
          </cell>
          <cell r="F536" t="str">
            <v>Childminder</v>
          </cell>
          <cell r="G536" t="str">
            <v>Childminder</v>
          </cell>
          <cell r="H536" t="str">
            <v>No</v>
          </cell>
          <cell r="I536" t="str">
            <v>No</v>
          </cell>
          <cell r="J536" t="str">
            <v>No</v>
          </cell>
        </row>
        <row r="537">
          <cell r="A537">
            <v>683929</v>
          </cell>
          <cell r="B537">
            <v>323870</v>
          </cell>
          <cell r="C537" t="str">
            <v>Vicky Gould</v>
          </cell>
          <cell r="D537" t="str">
            <v>01476 400921</v>
          </cell>
          <cell r="E537" t="str">
            <v xml:space="preserve">vic.gould@sky.com </v>
          </cell>
          <cell r="F537" t="str">
            <v>Childminder</v>
          </cell>
          <cell r="G537" t="str">
            <v>Childminder</v>
          </cell>
          <cell r="H537" t="str">
            <v>No</v>
          </cell>
          <cell r="I537" t="str">
            <v>No</v>
          </cell>
          <cell r="J537" t="str">
            <v>No</v>
          </cell>
        </row>
        <row r="538">
          <cell r="A538">
            <v>684132</v>
          </cell>
          <cell r="B538">
            <v>329293</v>
          </cell>
          <cell r="C538" t="str">
            <v>Vicky Jackson</v>
          </cell>
          <cell r="D538" t="str">
            <v>07985790364</v>
          </cell>
          <cell r="E538" t="str">
            <v>vickyjackson7@hotmail.co.uk</v>
          </cell>
          <cell r="F538" t="str">
            <v>Childminder</v>
          </cell>
          <cell r="G538" t="str">
            <v>Childminder</v>
          </cell>
        </row>
        <row r="539">
          <cell r="A539" t="str">
            <v>N/A</v>
          </cell>
          <cell r="B539" t="str">
            <v>Non EYE</v>
          </cell>
          <cell r="C539" t="str">
            <v>Victoria Evans</v>
          </cell>
          <cell r="D539" t="str">
            <v>07751449870</v>
          </cell>
          <cell r="E539" t="str">
            <v>victoriaevans189@gmail.com</v>
          </cell>
          <cell r="F539" t="str">
            <v>Childminder</v>
          </cell>
          <cell r="G539" t="str">
            <v>Childminder</v>
          </cell>
        </row>
        <row r="540">
          <cell r="A540">
            <v>683988</v>
          </cell>
          <cell r="B540">
            <v>317225</v>
          </cell>
          <cell r="C540" t="str">
            <v>Victoria Schofield</v>
          </cell>
          <cell r="D540" t="str">
            <v>07083 95410</v>
          </cell>
          <cell r="E540" t="str">
            <v xml:space="preserve">victoriaschofield1@hotmail.com </v>
          </cell>
          <cell r="F540" t="str">
            <v>Childminder</v>
          </cell>
          <cell r="G540" t="str">
            <v>Childminder</v>
          </cell>
          <cell r="H540" t="str">
            <v>No</v>
          </cell>
          <cell r="I540" t="str">
            <v>No</v>
          </cell>
          <cell r="J540" t="str">
            <v>No</v>
          </cell>
        </row>
        <row r="541">
          <cell r="A541">
            <v>683868</v>
          </cell>
          <cell r="B541">
            <v>323869</v>
          </cell>
          <cell r="C541" t="str">
            <v>Victoria Whelan - Happy Faces Childminding</v>
          </cell>
          <cell r="D541" t="str">
            <v>01522 878083</v>
          </cell>
          <cell r="E541" t="str">
            <v>Victoria.lou88@hotmail.co.uk</v>
          </cell>
          <cell r="F541" t="str">
            <v>Childminder</v>
          </cell>
          <cell r="G541" t="str">
            <v>Childminder</v>
          </cell>
          <cell r="H541" t="str">
            <v>No</v>
          </cell>
          <cell r="I541" t="str">
            <v>No</v>
          </cell>
          <cell r="J541" t="str">
            <v>No</v>
          </cell>
        </row>
        <row r="542">
          <cell r="A542">
            <v>546426</v>
          </cell>
          <cell r="B542">
            <v>302363</v>
          </cell>
          <cell r="C542" t="str">
            <v>Waddingham Playgroup</v>
          </cell>
          <cell r="D542" t="str">
            <v>07500 395020</v>
          </cell>
          <cell r="E542" t="str">
            <v>waddinghamunder5s@googlemail.com</v>
          </cell>
          <cell r="F542" t="str">
            <v>Sessional</v>
          </cell>
          <cell r="G542" t="str">
            <v>Voluntary</v>
          </cell>
          <cell r="H542" t="str">
            <v>No</v>
          </cell>
          <cell r="I542" t="str">
            <v>No</v>
          </cell>
          <cell r="J542" t="str">
            <v>No</v>
          </cell>
        </row>
        <row r="543">
          <cell r="A543">
            <v>580648</v>
          </cell>
          <cell r="B543">
            <v>309823</v>
          </cell>
          <cell r="C543" t="str">
            <v>Waddington Children Family Services</v>
          </cell>
          <cell r="D543" t="str">
            <v>01522 727855/ 07867 506347</v>
          </cell>
          <cell r="E543" t="str">
            <v>waddington.manager@4children.org.uk ; Julie.Williams@4children.org.uk</v>
          </cell>
          <cell r="F543" t="str">
            <v>FDC</v>
          </cell>
          <cell r="G543" t="str">
            <v>Private</v>
          </cell>
          <cell r="H543" t="str">
            <v>Yes</v>
          </cell>
          <cell r="I543" t="str">
            <v>Yes</v>
          </cell>
          <cell r="J543" t="str">
            <v>Yes</v>
          </cell>
        </row>
        <row r="544">
          <cell r="A544">
            <v>546532</v>
          </cell>
          <cell r="B544">
            <v>305540</v>
          </cell>
          <cell r="C544" t="str">
            <v>Welbourn Gardens Day Nursery (For Under 5's)</v>
          </cell>
          <cell r="D544" t="str">
            <v>01522 244409 / 07599 071408</v>
          </cell>
          <cell r="E544" t="str">
            <v>wgdn@hotmail.co.uk; amandagilbert@forunderfives.co.uk</v>
          </cell>
          <cell r="F544" t="str">
            <v>FDC</v>
          </cell>
          <cell r="G544" t="str">
            <v>Private</v>
          </cell>
          <cell r="H544" t="str">
            <v>Yes</v>
          </cell>
          <cell r="I544" t="str">
            <v>Yes</v>
          </cell>
          <cell r="J544" t="str">
            <v>Yes</v>
          </cell>
        </row>
        <row r="545">
          <cell r="A545">
            <v>521559</v>
          </cell>
          <cell r="B545">
            <v>301560</v>
          </cell>
          <cell r="C545" t="str">
            <v>Welbourn Preschool</v>
          </cell>
          <cell r="D545" t="str">
            <v>07790 928548 / 01400 279168</v>
          </cell>
          <cell r="E545" t="str">
            <v>welbourn.preschool@gmail.com</v>
          </cell>
          <cell r="F545" t="str">
            <v>Sessional</v>
          </cell>
          <cell r="G545" t="str">
            <v>Voluntary</v>
          </cell>
          <cell r="H545" t="str">
            <v>No</v>
          </cell>
          <cell r="I545" t="str">
            <v>No</v>
          </cell>
          <cell r="J545" t="str">
            <v>No</v>
          </cell>
        </row>
        <row r="546">
          <cell r="A546">
            <v>546538</v>
          </cell>
          <cell r="B546">
            <v>306307</v>
          </cell>
          <cell r="C546" t="str">
            <v>Wellies</v>
          </cell>
          <cell r="D546" t="str">
            <v>01507 525050</v>
          </cell>
          <cell r="E546" t="str">
            <v>wellies@hotmail.co.uk</v>
          </cell>
          <cell r="F546" t="str">
            <v>FDC</v>
          </cell>
          <cell r="G546" t="str">
            <v>Private</v>
          </cell>
          <cell r="H546" t="str">
            <v>No</v>
          </cell>
          <cell r="I546" t="str">
            <v>Yes</v>
          </cell>
          <cell r="J546" t="str">
            <v>Yes</v>
          </cell>
        </row>
        <row r="547">
          <cell r="A547">
            <v>597003</v>
          </cell>
          <cell r="B547">
            <v>300896</v>
          </cell>
          <cell r="C547" t="str">
            <v>Welton PreSchool</v>
          </cell>
          <cell r="D547" t="str">
            <v xml:space="preserve">01673 860077
/ 07955 638365 </v>
          </cell>
          <cell r="E547" t="str">
            <v>info@weltonpreschool.co.uk</v>
          </cell>
          <cell r="F547" t="str">
            <v>FDC</v>
          </cell>
          <cell r="G547" t="str">
            <v>Voluntary</v>
          </cell>
          <cell r="H547" t="str">
            <v>No</v>
          </cell>
          <cell r="I547" t="str">
            <v>No</v>
          </cell>
          <cell r="J547" t="str">
            <v>No</v>
          </cell>
        </row>
        <row r="548">
          <cell r="A548">
            <v>683886</v>
          </cell>
          <cell r="B548">
            <v>323867</v>
          </cell>
          <cell r="C548" t="str">
            <v>Wendy Burnett</v>
          </cell>
          <cell r="D548" t="str">
            <v>01754 450473/07983 414 981</v>
          </cell>
          <cell r="E548" t="str">
            <v>wendy.burnett@sky.com</v>
          </cell>
          <cell r="F548" t="str">
            <v>Childminder</v>
          </cell>
          <cell r="G548" t="str">
            <v>Childminder</v>
          </cell>
          <cell r="H548" t="str">
            <v>No</v>
          </cell>
          <cell r="I548" t="str">
            <v>No</v>
          </cell>
          <cell r="J548" t="str">
            <v>No</v>
          </cell>
        </row>
        <row r="549">
          <cell r="A549">
            <v>683805</v>
          </cell>
          <cell r="B549">
            <v>312338</v>
          </cell>
          <cell r="C549" t="str">
            <v>Wendy's Child Care Services</v>
          </cell>
          <cell r="D549" t="str">
            <v>01778421155</v>
          </cell>
          <cell r="E549" t="str">
            <v>wendy_bresnahan@yahoo.co.uk</v>
          </cell>
          <cell r="F549" t="str">
            <v>Childminder</v>
          </cell>
          <cell r="G549" t="str">
            <v>Childminder</v>
          </cell>
          <cell r="H549" t="str">
            <v>No</v>
          </cell>
          <cell r="I549" t="str">
            <v>No</v>
          </cell>
          <cell r="J549" t="str">
            <v>No</v>
          </cell>
        </row>
        <row r="550">
          <cell r="A550">
            <v>546560</v>
          </cell>
          <cell r="B550">
            <v>307940</v>
          </cell>
          <cell r="C550" t="str">
            <v>White House Farm Day Nursery</v>
          </cell>
          <cell r="D550" t="str">
            <v>07773 027018/ 01949 845451</v>
          </cell>
          <cell r="E550" t="str">
            <v>whfdaynursery@aol.com</v>
          </cell>
          <cell r="F550" t="str">
            <v>FDC</v>
          </cell>
          <cell r="G550" t="str">
            <v>Private</v>
          </cell>
          <cell r="H550" t="str">
            <v>Yes</v>
          </cell>
          <cell r="I550" t="str">
            <v>Yes</v>
          </cell>
          <cell r="J550" t="str">
            <v>Yes</v>
          </cell>
        </row>
        <row r="551">
          <cell r="A551">
            <v>684111</v>
          </cell>
          <cell r="B551">
            <v>327251</v>
          </cell>
          <cell r="C551" t="str">
            <v>Wiggles &amp; Giggles Childcare Ltd</v>
          </cell>
          <cell r="D551" t="str">
            <v xml:space="preserve">07812 565 287 </v>
          </cell>
          <cell r="E551" t="str">
            <v>wigglesandgiggles113@hotmail.co.uk</v>
          </cell>
          <cell r="F551" t="str">
            <v>Childminder</v>
          </cell>
          <cell r="G551" t="str">
            <v>Childminder</v>
          </cell>
        </row>
        <row r="552">
          <cell r="A552">
            <v>515011</v>
          </cell>
          <cell r="B552">
            <v>301590</v>
          </cell>
          <cell r="C552" t="str">
            <v>William Farr Preschool</v>
          </cell>
          <cell r="D552" t="str">
            <v>07759 937556</v>
          </cell>
          <cell r="E552" t="str">
            <v>williamfarrpreschool@googlemail.com</v>
          </cell>
          <cell r="F552" t="str">
            <v>Sessional</v>
          </cell>
          <cell r="G552" t="str">
            <v>Private</v>
          </cell>
          <cell r="H552" t="str">
            <v>No</v>
          </cell>
          <cell r="I552" t="str">
            <v>No</v>
          </cell>
          <cell r="J552" t="str">
            <v>No</v>
          </cell>
        </row>
        <row r="553">
          <cell r="A553">
            <v>684119</v>
          </cell>
          <cell r="B553">
            <v>327518</v>
          </cell>
          <cell r="C553" t="str">
            <v>Willows Childcare</v>
          </cell>
          <cell r="D553" t="str">
            <v>01522 698013</v>
          </cell>
          <cell r="E553" t="str">
            <v>sarahnoswad@hotmail.co.uk</v>
          </cell>
          <cell r="F553" t="str">
            <v>Childminder</v>
          </cell>
          <cell r="G553" t="str">
            <v>Childminder</v>
          </cell>
          <cell r="I553" t="str">
            <v>Yes</v>
          </cell>
        </row>
        <row r="554">
          <cell r="A554">
            <v>500021</v>
          </cell>
          <cell r="B554">
            <v>310680</v>
          </cell>
          <cell r="C554" t="str">
            <v>Willows Day Nursery</v>
          </cell>
          <cell r="D554" t="str">
            <v>01406 423112</v>
          </cell>
          <cell r="E554" t="str">
            <v>info@thewillowsdaynurseryatfleet.co.uk</v>
          </cell>
          <cell r="F554" t="str">
            <v>FDC</v>
          </cell>
          <cell r="G554" t="str">
            <v>Private</v>
          </cell>
          <cell r="H554" t="str">
            <v>Yes</v>
          </cell>
          <cell r="I554" t="str">
            <v>Yes</v>
          </cell>
          <cell r="J554" t="str">
            <v>Yes</v>
          </cell>
        </row>
        <row r="555">
          <cell r="A555">
            <v>514127</v>
          </cell>
          <cell r="B555">
            <v>301599</v>
          </cell>
          <cell r="C555" t="str">
            <v>Witham Hall School</v>
          </cell>
          <cell r="D555" t="str">
            <v>01778 590222</v>
          </cell>
          <cell r="E555" t="str">
            <v>secretary@withamhall.com; kneve@withamhall.com</v>
          </cell>
          <cell r="F555" t="str">
            <v>IDP</v>
          </cell>
          <cell r="G555" t="str">
            <v>Independent</v>
          </cell>
          <cell r="H555" t="str">
            <v>No</v>
          </cell>
          <cell r="I555" t="str">
            <v>No</v>
          </cell>
          <cell r="J555" t="str">
            <v>No</v>
          </cell>
        </row>
        <row r="556">
          <cell r="A556">
            <v>546454</v>
          </cell>
          <cell r="B556">
            <v>303223</v>
          </cell>
          <cell r="C556" t="str">
            <v>Woodlands Day Nursery Grantham</v>
          </cell>
          <cell r="D556" t="str">
            <v>01476 514347</v>
          </cell>
          <cell r="E556" t="str">
            <v>woodlandsnurserygrantham@hotmail.co.uk</v>
          </cell>
          <cell r="F556" t="str">
            <v>FDC</v>
          </cell>
          <cell r="G556" t="str">
            <v>Private</v>
          </cell>
          <cell r="H556" t="str">
            <v>No</v>
          </cell>
          <cell r="I556" t="str">
            <v>No</v>
          </cell>
          <cell r="J556" t="str">
            <v>No</v>
          </cell>
        </row>
        <row r="557">
          <cell r="A557">
            <v>683980</v>
          </cell>
          <cell r="B557">
            <v>316600</v>
          </cell>
          <cell r="C557" t="str">
            <v>Woodlands Day Nursery Woodhall Spa</v>
          </cell>
          <cell r="D557" t="str">
            <v>01526 354387</v>
          </cell>
          <cell r="E557" t="str">
            <v xml:space="preserve">woodlandsnursery111@gmail.com </v>
          </cell>
          <cell r="F557" t="str">
            <v>FDC</v>
          </cell>
          <cell r="G557" t="str">
            <v>Private</v>
          </cell>
          <cell r="H557" t="str">
            <v>No</v>
          </cell>
          <cell r="I557" t="str">
            <v>No</v>
          </cell>
          <cell r="J557" t="str">
            <v>No</v>
          </cell>
        </row>
        <row r="558">
          <cell r="A558">
            <v>546525</v>
          </cell>
          <cell r="B558">
            <v>304908</v>
          </cell>
          <cell r="C558" t="str">
            <v>Woodside Children's Nursery</v>
          </cell>
          <cell r="D558" t="str">
            <v>01529 307500</v>
          </cell>
          <cell r="E558" t="str">
            <v>enquiries@woodsidechildren.co.uk</v>
          </cell>
          <cell r="F558" t="str">
            <v>FDC</v>
          </cell>
          <cell r="G558" t="str">
            <v>Private</v>
          </cell>
          <cell r="H558" t="str">
            <v>Yes</v>
          </cell>
          <cell r="I558" t="str">
            <v>Yes</v>
          </cell>
          <cell r="J558" t="str">
            <v>Yes</v>
          </cell>
        </row>
        <row r="559">
          <cell r="A559">
            <v>546410</v>
          </cell>
          <cell r="B559">
            <v>301607</v>
          </cell>
          <cell r="C559" t="str">
            <v>Wragby Preschool</v>
          </cell>
          <cell r="D559" t="str">
            <v>01673 858594 / 07794 735454</v>
          </cell>
          <cell r="E559" t="str">
            <v>wragbypre-school@fsmail.net</v>
          </cell>
          <cell r="F559" t="str">
            <v>FDC</v>
          </cell>
          <cell r="G559" t="str">
            <v>Voluntary</v>
          </cell>
          <cell r="H559" t="str">
            <v>No</v>
          </cell>
          <cell r="I559" t="str">
            <v>No</v>
          </cell>
          <cell r="J559" t="str">
            <v>No</v>
          </cell>
        </row>
        <row r="560">
          <cell r="A560">
            <v>683836</v>
          </cell>
          <cell r="B560">
            <v>323865</v>
          </cell>
          <cell r="C560" t="str">
            <v>Wrangle Child Minding Service</v>
          </cell>
          <cell r="D560" t="str">
            <v>01205 870744</v>
          </cell>
          <cell r="E560" t="str">
            <v>wrangle-childminding-service@talktalk.net</v>
          </cell>
          <cell r="F560" t="str">
            <v>Childminder</v>
          </cell>
          <cell r="G560" t="str">
            <v>Childminder</v>
          </cell>
          <cell r="H560" t="str">
            <v>No</v>
          </cell>
          <cell r="I560" t="str">
            <v>No</v>
          </cell>
          <cell r="J560" t="str">
            <v>No</v>
          </cell>
        </row>
        <row r="561">
          <cell r="A561">
            <v>546462</v>
          </cell>
          <cell r="B561">
            <v>303397</v>
          </cell>
          <cell r="C561" t="str">
            <v>Wygate Foundation Nursery School (Spalding Primary)</v>
          </cell>
          <cell r="D561" t="str">
            <v>07886 895573</v>
          </cell>
          <cell r="E561" t="str">
            <v>wygatenursery@googlemail.com</v>
          </cell>
          <cell r="F561" t="str">
            <v>Sessional</v>
          </cell>
          <cell r="G561" t="str">
            <v>Voluntary</v>
          </cell>
          <cell r="H561" t="str">
            <v>Yes</v>
          </cell>
          <cell r="I561" t="str">
            <v>Yes</v>
          </cell>
          <cell r="J561" t="str">
            <v>Yes</v>
          </cell>
        </row>
        <row r="562">
          <cell r="A562">
            <v>516904</v>
          </cell>
          <cell r="B562">
            <v>310492</v>
          </cell>
          <cell r="C562" t="str">
            <v>Yellow Brick Road Daycare</v>
          </cell>
          <cell r="D562" t="str">
            <v>01526 321094</v>
          </cell>
          <cell r="E562" t="str">
            <v>michelle.ybr@gmail.com; Sue.ybr@gmail.com; Ybr.staff@gmail.com</v>
          </cell>
          <cell r="F562" t="str">
            <v>FDC</v>
          </cell>
          <cell r="G562" t="str">
            <v>Private</v>
          </cell>
          <cell r="H562" t="str">
            <v>Yes</v>
          </cell>
          <cell r="I562" t="str">
            <v>Yes</v>
          </cell>
          <cell r="J562" t="str">
            <v>Yes</v>
          </cell>
        </row>
        <row r="563">
          <cell r="A563">
            <v>546506</v>
          </cell>
          <cell r="B563">
            <v>320099</v>
          </cell>
          <cell r="C563" t="str">
            <v>YMCA Beginnings Day Care</v>
          </cell>
          <cell r="D563" t="str">
            <v>01427 679806</v>
          </cell>
          <cell r="E563" t="str">
            <v>beginnings@lincsymca.co.uk; Raluca.iusan@lincsymca.co.uk</v>
          </cell>
          <cell r="F563" t="str">
            <v>FDC</v>
          </cell>
          <cell r="G563" t="str">
            <v>Voluntary</v>
          </cell>
          <cell r="H563" t="str">
            <v>No</v>
          </cell>
          <cell r="I563" t="str">
            <v>No</v>
          </cell>
          <cell r="J563" t="str">
            <v>No</v>
          </cell>
        </row>
        <row r="564">
          <cell r="A564">
            <v>546529</v>
          </cell>
          <cell r="B564">
            <v>319923</v>
          </cell>
          <cell r="C564" t="str">
            <v>YMCA Woodlands Daycare</v>
          </cell>
          <cell r="D564" t="str">
            <v>01522 685499</v>
          </cell>
          <cell r="E564" t="str">
            <v>woodlands@lincsymca.co.uk</v>
          </cell>
          <cell r="F564" t="str">
            <v>FDC</v>
          </cell>
          <cell r="G564" t="str">
            <v>Voluntary</v>
          </cell>
          <cell r="H564" t="str">
            <v>No</v>
          </cell>
          <cell r="I564" t="str">
            <v>No</v>
          </cell>
          <cell r="J564" t="str">
            <v>No</v>
          </cell>
        </row>
        <row r="565">
          <cell r="A565">
            <v>684010</v>
          </cell>
          <cell r="B565">
            <v>323864</v>
          </cell>
          <cell r="C565" t="str">
            <v>Young 1's Day Care</v>
          </cell>
          <cell r="D565" t="str">
            <v xml:space="preserve">01522 856085 </v>
          </cell>
          <cell r="E565" t="str">
            <v xml:space="preserve">gail_young@ntlworld.com </v>
          </cell>
          <cell r="F565" t="str">
            <v>Childminder</v>
          </cell>
          <cell r="G565" t="str">
            <v>Childminder</v>
          </cell>
          <cell r="H565" t="str">
            <v>No</v>
          </cell>
          <cell r="I565" t="str">
            <v>No</v>
          </cell>
          <cell r="J565" t="str">
            <v>No</v>
          </cell>
        </row>
        <row r="566">
          <cell r="A566">
            <v>546565</v>
          </cell>
          <cell r="B566">
            <v>307546</v>
          </cell>
          <cell r="C566" t="str">
            <v>Young Stars Butlins</v>
          </cell>
          <cell r="D566" t="str">
            <v>01754 614431</v>
          </cell>
          <cell r="E566" t="str">
            <v>youngstarsnursery@googlemail.com; penny.stephenson@bourne-leisure.co.uk</v>
          </cell>
          <cell r="F566" t="str">
            <v>FDC</v>
          </cell>
          <cell r="G566" t="str">
            <v>Private</v>
          </cell>
          <cell r="H566" t="str">
            <v>No</v>
          </cell>
          <cell r="I566" t="str">
            <v>No</v>
          </cell>
          <cell r="J566" t="str">
            <v>Yes</v>
          </cell>
        </row>
        <row r="567">
          <cell r="A567">
            <v>515391</v>
          </cell>
          <cell r="B567">
            <v>301626</v>
          </cell>
          <cell r="C567" t="str">
            <v>Young Tots Day Nursery</v>
          </cell>
          <cell r="D567" t="str">
            <v>01522 568468</v>
          </cell>
          <cell r="E567" t="str">
            <v>youngtotsnursery@live.co.uk</v>
          </cell>
          <cell r="F567" t="str">
            <v>FDC</v>
          </cell>
          <cell r="G567" t="str">
            <v>Private</v>
          </cell>
          <cell r="H567" t="str">
            <v>No</v>
          </cell>
          <cell r="I567" t="str">
            <v>No</v>
          </cell>
          <cell r="J567" t="str">
            <v>No</v>
          </cell>
        </row>
        <row r="568">
          <cell r="A568">
            <v>511077</v>
          </cell>
          <cell r="B568">
            <v>311262</v>
          </cell>
          <cell r="C568" t="str">
            <v xml:space="preserve">Yvonne Sellars </v>
          </cell>
          <cell r="D568" t="str">
            <v>01476 402004 / 07877 789709</v>
          </cell>
          <cell r="E568" t="str">
            <v>timvon.sellars@ntlworld.com</v>
          </cell>
          <cell r="F568" t="str">
            <v>Childminder</v>
          </cell>
          <cell r="G568" t="str">
            <v>Childminder</v>
          </cell>
          <cell r="H568" t="str">
            <v>No</v>
          </cell>
          <cell r="I568" t="str">
            <v>No</v>
          </cell>
          <cell r="J568" t="str">
            <v>No</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Payments"/>
      <sheetName val="Interim Finance"/>
      <sheetName val="Deprivation"/>
      <sheetName val="2 yr data"/>
      <sheetName val="3&amp;4 yr data"/>
      <sheetName val="Setting Directory"/>
      <sheetName val="Census Funded Hours"/>
    </sheetNames>
    <sheetDataSet>
      <sheetData sheetId="0"/>
      <sheetData sheetId="1">
        <row r="1">
          <cell r="A1" t="str">
            <v>DFE URN</v>
          </cell>
          <cell r="B1" t="str">
            <v>Agresso</v>
          </cell>
          <cell r="C1" t="str">
            <v>Estab name</v>
          </cell>
          <cell r="D1" t="str">
            <v>Sector</v>
          </cell>
          <cell r="E1" t="str">
            <v>3&amp;4 Year Total Hours</v>
          </cell>
          <cell r="F1" t="str">
            <v>60% Payment (L10719)</v>
          </cell>
          <cell r="G1" t="str">
            <v>Deprivation Supplement (L10610)</v>
          </cell>
          <cell r="H1" t="str">
            <v>2 Year Old Total Hours</v>
          </cell>
          <cell r="I1" t="str">
            <v>60% Total (L10720)</v>
          </cell>
        </row>
        <row r="2">
          <cell r="A2">
            <v>683914</v>
          </cell>
          <cell r="B2" t="str">
            <v>Vicencia Ganhao</v>
          </cell>
          <cell r="C2" t="str">
            <v>Vicencia Ganhao</v>
          </cell>
          <cell r="D2" t="str">
            <v>Childminder</v>
          </cell>
          <cell r="E2">
            <v>0</v>
          </cell>
          <cell r="F2">
            <v>0</v>
          </cell>
          <cell r="G2">
            <v>55.263157894736842</v>
          </cell>
          <cell r="H2">
            <v>210</v>
          </cell>
          <cell r="I2">
            <v>611.09999999999991</v>
          </cell>
        </row>
        <row r="3">
          <cell r="A3">
            <v>683898</v>
          </cell>
          <cell r="B3" t="str">
            <v>Sally Dunthorne</v>
          </cell>
          <cell r="C3" t="str">
            <v>Sally Dunthorne</v>
          </cell>
          <cell r="D3" t="str">
            <v>Childminder</v>
          </cell>
          <cell r="E3">
            <v>210</v>
          </cell>
          <cell r="F3">
            <v>432.18</v>
          </cell>
          <cell r="G3">
            <v>0</v>
          </cell>
          <cell r="H3">
            <v>0</v>
          </cell>
          <cell r="I3">
            <v>0</v>
          </cell>
        </row>
        <row r="4">
          <cell r="A4">
            <v>683916</v>
          </cell>
          <cell r="B4" t="str">
            <v>Maximum Childminding</v>
          </cell>
          <cell r="C4" t="str">
            <v>Maximum Childminding</v>
          </cell>
          <cell r="D4" t="str">
            <v>Childminder</v>
          </cell>
          <cell r="E4">
            <v>84</v>
          </cell>
          <cell r="F4">
            <v>172.87200000000001</v>
          </cell>
          <cell r="G4">
            <v>0</v>
          </cell>
          <cell r="H4">
            <v>0</v>
          </cell>
          <cell r="I4">
            <v>0</v>
          </cell>
        </row>
        <row r="5">
          <cell r="A5">
            <v>683895</v>
          </cell>
          <cell r="B5" t="str">
            <v>Flowertots</v>
          </cell>
          <cell r="C5" t="str">
            <v>Flowertots</v>
          </cell>
          <cell r="D5" t="str">
            <v>Childminder</v>
          </cell>
          <cell r="E5">
            <v>210</v>
          </cell>
          <cell r="F5">
            <v>432.18</v>
          </cell>
          <cell r="G5">
            <v>0</v>
          </cell>
          <cell r="H5">
            <v>0</v>
          </cell>
          <cell r="I5">
            <v>0</v>
          </cell>
        </row>
        <row r="6">
          <cell r="A6">
            <v>514325</v>
          </cell>
          <cell r="B6" t="str">
            <v>Bracebridge Heath PreSchool</v>
          </cell>
          <cell r="C6" t="str">
            <v>Bracebridge Heath PreSchool</v>
          </cell>
          <cell r="D6" t="str">
            <v>Voluntary</v>
          </cell>
          <cell r="E6">
            <v>3906</v>
          </cell>
          <cell r="F6">
            <v>8249.4720000000016</v>
          </cell>
          <cell r="G6">
            <v>110.52631578947368</v>
          </cell>
          <cell r="H6">
            <v>294</v>
          </cell>
          <cell r="I6">
            <v>855.54</v>
          </cell>
        </row>
        <row r="7">
          <cell r="A7">
            <v>684097</v>
          </cell>
          <cell r="B7" t="str">
            <v>Claire Leonard</v>
          </cell>
          <cell r="C7" t="str">
            <v>Claire Leonard</v>
          </cell>
          <cell r="D7" t="str">
            <v>Childminder</v>
          </cell>
          <cell r="E7">
            <v>192</v>
          </cell>
          <cell r="F7">
            <v>395.13600000000002</v>
          </cell>
          <cell r="G7">
            <v>0</v>
          </cell>
          <cell r="H7">
            <v>192</v>
          </cell>
          <cell r="I7">
            <v>558.71999999999991</v>
          </cell>
        </row>
        <row r="8">
          <cell r="A8">
            <v>514039</v>
          </cell>
          <cell r="B8" t="str">
            <v>Bardney Play Group</v>
          </cell>
          <cell r="C8" t="str">
            <v>Bardney Play Group</v>
          </cell>
          <cell r="D8" t="str">
            <v>Voluntary</v>
          </cell>
          <cell r="E8">
            <v>588</v>
          </cell>
          <cell r="F8">
            <v>1241.856</v>
          </cell>
          <cell r="G8">
            <v>0</v>
          </cell>
          <cell r="H8">
            <v>1596</v>
          </cell>
          <cell r="I8">
            <v>4644.3599999999997</v>
          </cell>
        </row>
        <row r="9">
          <cell r="A9">
            <v>546410</v>
          </cell>
          <cell r="B9" t="e">
            <v>#N/A</v>
          </cell>
          <cell r="C9" t="str">
            <v>Wragby Preschool</v>
          </cell>
          <cell r="D9" t="str">
            <v>Voluntary</v>
          </cell>
          <cell r="E9">
            <v>2268</v>
          </cell>
          <cell r="F9">
            <v>4790.0159999999996</v>
          </cell>
          <cell r="G9">
            <v>0</v>
          </cell>
          <cell r="H9">
            <v>630</v>
          </cell>
          <cell r="I9">
            <v>1833.3</v>
          </cell>
        </row>
        <row r="10">
          <cell r="A10">
            <v>684060</v>
          </cell>
          <cell r="B10" t="str">
            <v>Teresa Betts childminding services</v>
          </cell>
          <cell r="C10" t="str">
            <v>Teresa Betts childminding services</v>
          </cell>
          <cell r="D10" t="str">
            <v>Childminder</v>
          </cell>
          <cell r="E10">
            <v>192</v>
          </cell>
          <cell r="F10">
            <v>395.13600000000002</v>
          </cell>
          <cell r="G10">
            <v>0</v>
          </cell>
          <cell r="H10">
            <v>192</v>
          </cell>
          <cell r="I10">
            <v>558.71999999999991</v>
          </cell>
        </row>
        <row r="11">
          <cell r="A11">
            <v>517206</v>
          </cell>
          <cell r="B11" t="str">
            <v>County Hospital Day Nursery (under 5's)</v>
          </cell>
          <cell r="C11" t="str">
            <v>County Hospital Day Nursery (under 5's)</v>
          </cell>
          <cell r="D11" t="str">
            <v>Private</v>
          </cell>
          <cell r="E11">
            <v>2436</v>
          </cell>
          <cell r="F11">
            <v>5144.8319999999994</v>
          </cell>
          <cell r="G11">
            <v>497.36842105263156</v>
          </cell>
          <cell r="H11">
            <v>630</v>
          </cell>
          <cell r="I11">
            <v>1833.3</v>
          </cell>
        </row>
        <row r="12">
          <cell r="A12">
            <v>683930</v>
          </cell>
          <cell r="B12" t="str">
            <v>Little Stars Preschool</v>
          </cell>
          <cell r="C12" t="str">
            <v>Little Stars Preschool</v>
          </cell>
          <cell r="D12" t="str">
            <v>Private</v>
          </cell>
          <cell r="E12">
            <v>2982</v>
          </cell>
          <cell r="F12">
            <v>6297.9839999999995</v>
          </cell>
          <cell r="G12">
            <v>0</v>
          </cell>
          <cell r="H12">
            <v>378</v>
          </cell>
          <cell r="I12">
            <v>1099.98</v>
          </cell>
        </row>
        <row r="13">
          <cell r="A13">
            <v>514554</v>
          </cell>
          <cell r="B13" t="str">
            <v>Crowland Community Childcare</v>
          </cell>
          <cell r="C13" t="str">
            <v>Crowland Community Childcare</v>
          </cell>
          <cell r="D13" t="str">
            <v>Voluntary</v>
          </cell>
          <cell r="E13">
            <v>1050</v>
          </cell>
          <cell r="F13">
            <v>2217.6</v>
          </cell>
          <cell r="G13">
            <v>0</v>
          </cell>
          <cell r="H13">
            <v>980</v>
          </cell>
          <cell r="I13">
            <v>2851.8</v>
          </cell>
        </row>
        <row r="14">
          <cell r="A14">
            <v>683877</v>
          </cell>
          <cell r="B14" t="str">
            <v>Little Stars Daycare</v>
          </cell>
          <cell r="C14" t="str">
            <v>Little Stars Daycare</v>
          </cell>
          <cell r="D14" t="str">
            <v>Childminder</v>
          </cell>
          <cell r="E14">
            <v>384</v>
          </cell>
          <cell r="F14">
            <v>790.27200000000005</v>
          </cell>
          <cell r="G14">
            <v>0</v>
          </cell>
          <cell r="H14">
            <v>0</v>
          </cell>
          <cell r="I14">
            <v>0</v>
          </cell>
        </row>
        <row r="15">
          <cell r="A15">
            <v>584111</v>
          </cell>
          <cell r="B15" t="str">
            <v>Abbey 345 Pre-School, Crowland</v>
          </cell>
          <cell r="C15" t="str">
            <v>Abbey 345 Pre-School, Crowland</v>
          </cell>
          <cell r="D15" t="str">
            <v>Voluntary</v>
          </cell>
          <cell r="E15">
            <v>5670</v>
          </cell>
          <cell r="F15">
            <v>11975.04</v>
          </cell>
          <cell r="G15">
            <v>276.31578947368422</v>
          </cell>
          <cell r="H15">
            <v>168</v>
          </cell>
          <cell r="I15">
            <v>488.88</v>
          </cell>
        </row>
        <row r="16">
          <cell r="A16">
            <v>683810</v>
          </cell>
          <cell r="B16" t="str">
            <v>Nini Childcare</v>
          </cell>
          <cell r="C16" t="str">
            <v>Nini Childcare</v>
          </cell>
          <cell r="D16" t="str">
            <v>Childminder</v>
          </cell>
          <cell r="E16">
            <v>420</v>
          </cell>
          <cell r="F16">
            <v>864.36</v>
          </cell>
          <cell r="G16">
            <v>55.263157894736842</v>
          </cell>
          <cell r="H16">
            <v>420</v>
          </cell>
          <cell r="I16">
            <v>1222.1999999999998</v>
          </cell>
        </row>
        <row r="17">
          <cell r="A17">
            <v>546454</v>
          </cell>
          <cell r="B17" t="str">
            <v>Woodlands Day Nursery Grantham</v>
          </cell>
          <cell r="C17" t="str">
            <v>Woodlands Day Nursery Grantham</v>
          </cell>
          <cell r="D17" t="str">
            <v>Private</v>
          </cell>
          <cell r="E17">
            <v>2532</v>
          </cell>
          <cell r="F17">
            <v>5347.5839999999989</v>
          </cell>
          <cell r="G17">
            <v>0</v>
          </cell>
          <cell r="H17">
            <v>0</v>
          </cell>
          <cell r="I17">
            <v>0</v>
          </cell>
        </row>
        <row r="18">
          <cell r="A18">
            <v>513365</v>
          </cell>
          <cell r="B18" t="str">
            <v>Stickney Preschool</v>
          </cell>
          <cell r="C18" t="str">
            <v>Stickney Preschool</v>
          </cell>
          <cell r="D18" t="str">
            <v>Voluntary</v>
          </cell>
          <cell r="E18">
            <v>1890</v>
          </cell>
          <cell r="F18">
            <v>3991.6800000000003</v>
          </cell>
          <cell r="G18">
            <v>0</v>
          </cell>
          <cell r="H18">
            <v>420</v>
          </cell>
          <cell r="I18">
            <v>1222.1999999999998</v>
          </cell>
        </row>
        <row r="19">
          <cell r="A19">
            <v>518763</v>
          </cell>
          <cell r="B19" t="str">
            <v>Meynell Kindergarten</v>
          </cell>
          <cell r="C19" t="str">
            <v>Meynell Kindergarten</v>
          </cell>
          <cell r="D19" t="str">
            <v>Voluntary</v>
          </cell>
          <cell r="E19">
            <v>6328</v>
          </cell>
          <cell r="F19">
            <v>13364.736000000001</v>
          </cell>
          <cell r="G19">
            <v>1657.8947368421052</v>
          </cell>
          <cell r="H19">
            <v>420</v>
          </cell>
          <cell r="I19">
            <v>1222.1999999999998</v>
          </cell>
        </row>
        <row r="20">
          <cell r="A20">
            <v>581309</v>
          </cell>
          <cell r="B20" t="str">
            <v>Sleaford Methodist Preschool</v>
          </cell>
          <cell r="C20" t="str">
            <v>Sleaford Methodist Preschool</v>
          </cell>
          <cell r="D20" t="str">
            <v>Voluntary</v>
          </cell>
          <cell r="E20">
            <v>4494</v>
          </cell>
          <cell r="F20">
            <v>9491.3279999999995</v>
          </cell>
          <cell r="G20">
            <v>1492.1052631578948</v>
          </cell>
          <cell r="H20">
            <v>336</v>
          </cell>
          <cell r="I20">
            <v>977.76</v>
          </cell>
        </row>
        <row r="21">
          <cell r="A21">
            <v>546569</v>
          </cell>
          <cell r="B21" t="str">
            <v>Little Treasures Nurseries Spalding</v>
          </cell>
          <cell r="C21" t="str">
            <v>Little Treasures Nurseries Spalding</v>
          </cell>
          <cell r="D21" t="str">
            <v>Private</v>
          </cell>
          <cell r="E21">
            <v>9870</v>
          </cell>
          <cell r="F21">
            <v>20845.440000000002</v>
          </cell>
          <cell r="G21">
            <v>718.42105263157896</v>
          </cell>
          <cell r="H21">
            <v>3780</v>
          </cell>
          <cell r="I21">
            <v>10999.800000000001</v>
          </cell>
        </row>
        <row r="22">
          <cell r="A22">
            <v>525554</v>
          </cell>
          <cell r="B22" t="str">
            <v>Headstart Nursery Market Deeping</v>
          </cell>
          <cell r="C22" t="str">
            <v>Headstart Nursery Market Deeping</v>
          </cell>
          <cell r="D22" t="str">
            <v>Private</v>
          </cell>
          <cell r="E22">
            <v>7886</v>
          </cell>
          <cell r="F22">
            <v>16655.232</v>
          </cell>
          <cell r="G22">
            <v>331.5789473684211</v>
          </cell>
          <cell r="H22">
            <v>4662</v>
          </cell>
          <cell r="I22">
            <v>13566.419999999998</v>
          </cell>
        </row>
        <row r="23">
          <cell r="A23">
            <v>515191</v>
          </cell>
          <cell r="B23" t="str">
            <v>Lincoln Minster School</v>
          </cell>
          <cell r="C23" t="str">
            <v>Lincoln Minster School</v>
          </cell>
          <cell r="D23" t="str">
            <v>Independent</v>
          </cell>
          <cell r="E23">
            <v>7224</v>
          </cell>
          <cell r="F23">
            <v>15257.088</v>
          </cell>
          <cell r="G23">
            <v>442.10526315789474</v>
          </cell>
          <cell r="H23">
            <v>0</v>
          </cell>
          <cell r="I23">
            <v>0</v>
          </cell>
        </row>
        <row r="24">
          <cell r="A24">
            <v>521717</v>
          </cell>
          <cell r="B24" t="str">
            <v>Sleaford New Life Preschool</v>
          </cell>
          <cell r="C24" t="str">
            <v>Sleaford New Life Preschool</v>
          </cell>
          <cell r="D24" t="str">
            <v>Voluntary</v>
          </cell>
          <cell r="E24">
            <v>5082</v>
          </cell>
          <cell r="F24">
            <v>10733.183999999999</v>
          </cell>
          <cell r="G24">
            <v>276.31578947368422</v>
          </cell>
          <cell r="H24">
            <v>882</v>
          </cell>
          <cell r="I24">
            <v>2566.62</v>
          </cell>
        </row>
        <row r="25">
          <cell r="A25">
            <v>684136</v>
          </cell>
          <cell r="B25" t="str">
            <v>Joanne Adcock</v>
          </cell>
          <cell r="C25" t="str">
            <v>Joanne Adcock</v>
          </cell>
          <cell r="D25" t="str">
            <v>Childminder</v>
          </cell>
          <cell r="E25">
            <v>105</v>
          </cell>
          <cell r="F25">
            <v>216.09</v>
          </cell>
          <cell r="G25">
            <v>0</v>
          </cell>
          <cell r="H25">
            <v>0</v>
          </cell>
          <cell r="I25">
            <v>0</v>
          </cell>
        </row>
        <row r="26">
          <cell r="A26">
            <v>684033</v>
          </cell>
          <cell r="B26" t="str">
            <v>Happy House Childminding</v>
          </cell>
          <cell r="C26" t="str">
            <v>Happy House Childminding</v>
          </cell>
          <cell r="D26" t="str">
            <v>Childminder</v>
          </cell>
          <cell r="E26">
            <v>546</v>
          </cell>
          <cell r="F26">
            <v>1123.6680000000001</v>
          </cell>
          <cell r="G26">
            <v>0</v>
          </cell>
          <cell r="H26">
            <v>0</v>
          </cell>
          <cell r="I26">
            <v>0</v>
          </cell>
        </row>
        <row r="27">
          <cell r="A27">
            <v>683911</v>
          </cell>
          <cell r="B27" t="str">
            <v>Bells Day Nursery (Gosberton Risegate)</v>
          </cell>
          <cell r="C27" t="str">
            <v>Bells Day Nursery (Gosberton Risegate)</v>
          </cell>
          <cell r="D27" t="str">
            <v>Private</v>
          </cell>
          <cell r="E27">
            <v>2122</v>
          </cell>
          <cell r="F27">
            <v>4481.6639999999998</v>
          </cell>
          <cell r="G27">
            <v>0</v>
          </cell>
          <cell r="H27">
            <v>978</v>
          </cell>
          <cell r="I27">
            <v>2845.9799999999996</v>
          </cell>
        </row>
        <row r="28">
          <cell r="A28">
            <v>546520</v>
          </cell>
          <cell r="B28" t="str">
            <v>Paper Moon Day Nursery Boultham Park Road</v>
          </cell>
          <cell r="C28" t="str">
            <v>Paper Moon Day Nursery Boultham Park Road</v>
          </cell>
          <cell r="D28" t="str">
            <v>Private</v>
          </cell>
          <cell r="E28">
            <v>3948</v>
          </cell>
          <cell r="F28">
            <v>8338.1760000000013</v>
          </cell>
          <cell r="G28">
            <v>1326.3157894736844</v>
          </cell>
          <cell r="H28">
            <v>2100</v>
          </cell>
          <cell r="I28">
            <v>6111</v>
          </cell>
        </row>
        <row r="29">
          <cell r="A29">
            <v>509152</v>
          </cell>
          <cell r="B29" t="str">
            <v>Orchard Childminding</v>
          </cell>
          <cell r="C29" t="str">
            <v>Orchard Childminding</v>
          </cell>
          <cell r="D29" t="str">
            <v>Childminder</v>
          </cell>
          <cell r="E29">
            <v>0</v>
          </cell>
          <cell r="F29">
            <v>0</v>
          </cell>
          <cell r="G29">
            <v>0</v>
          </cell>
          <cell r="H29">
            <v>42</v>
          </cell>
          <cell r="I29">
            <v>122.22</v>
          </cell>
        </row>
        <row r="30">
          <cell r="A30">
            <v>684120</v>
          </cell>
          <cell r="B30" t="str">
            <v xml:space="preserve">Little Explorers Nursery </v>
          </cell>
          <cell r="C30" t="str">
            <v xml:space="preserve">Little Explorers Nursery </v>
          </cell>
          <cell r="D30" t="str">
            <v>Private</v>
          </cell>
          <cell r="E30">
            <v>3024</v>
          </cell>
          <cell r="F30">
            <v>6386.6880000000001</v>
          </cell>
          <cell r="G30">
            <v>994.73684210526312</v>
          </cell>
          <cell r="H30">
            <v>2082</v>
          </cell>
          <cell r="I30">
            <v>6058.619999999999</v>
          </cell>
        </row>
        <row r="31">
          <cell r="A31">
            <v>683890</v>
          </cell>
          <cell r="B31" t="str">
            <v>Valeria Vaz</v>
          </cell>
          <cell r="C31" t="str">
            <v>Valeria Vaz</v>
          </cell>
          <cell r="D31" t="str">
            <v>Childminder</v>
          </cell>
          <cell r="E31">
            <v>1260</v>
          </cell>
          <cell r="F31">
            <v>2593.0800000000004</v>
          </cell>
          <cell r="G31">
            <v>221.05263157894737</v>
          </cell>
          <cell r="H31">
            <v>210</v>
          </cell>
          <cell r="I31">
            <v>611.09999999999991</v>
          </cell>
        </row>
        <row r="32">
          <cell r="A32">
            <v>546531</v>
          </cell>
          <cell r="B32" t="str">
            <v>The Mulberry Bush St Augustines</v>
          </cell>
          <cell r="C32" t="str">
            <v>The Mulberry Bush St Augustines</v>
          </cell>
          <cell r="D32" t="str">
            <v>Private</v>
          </cell>
          <cell r="E32">
            <v>4200</v>
          </cell>
          <cell r="F32">
            <v>8870.4</v>
          </cell>
          <cell r="G32">
            <v>386.84210526315792</v>
          </cell>
          <cell r="H32">
            <v>1260</v>
          </cell>
          <cell r="I32">
            <v>3666.6</v>
          </cell>
        </row>
        <row r="33">
          <cell r="A33">
            <v>683851</v>
          </cell>
          <cell r="B33" t="str">
            <v>Claire's Cheeky Cherubs</v>
          </cell>
          <cell r="C33" t="str">
            <v>Claire's Cheeky Cherubs</v>
          </cell>
          <cell r="D33" t="str">
            <v>Childminder</v>
          </cell>
          <cell r="E33">
            <v>0</v>
          </cell>
          <cell r="F33">
            <v>0</v>
          </cell>
          <cell r="G33">
            <v>165.78947368421055</v>
          </cell>
          <cell r="H33">
            <v>0</v>
          </cell>
          <cell r="I33">
            <v>0</v>
          </cell>
        </row>
        <row r="34">
          <cell r="A34">
            <v>683866</v>
          </cell>
          <cell r="B34" t="str">
            <v>Nikki's Childminding</v>
          </cell>
          <cell r="C34" t="str">
            <v>Nikki's Childminding</v>
          </cell>
          <cell r="D34" t="str">
            <v>Childminder</v>
          </cell>
          <cell r="E34">
            <v>0</v>
          </cell>
          <cell r="F34">
            <v>0</v>
          </cell>
          <cell r="G34">
            <v>55.263157894736842</v>
          </cell>
          <cell r="H34">
            <v>0</v>
          </cell>
          <cell r="I34">
            <v>0</v>
          </cell>
        </row>
        <row r="35">
          <cell r="A35">
            <v>599159</v>
          </cell>
          <cell r="B35" t="str">
            <v>Play Barn</v>
          </cell>
          <cell r="C35" t="str">
            <v>Play Barn</v>
          </cell>
          <cell r="D35" t="str">
            <v>Childminder</v>
          </cell>
          <cell r="E35">
            <v>768</v>
          </cell>
          <cell r="F35">
            <v>1580.5440000000001</v>
          </cell>
          <cell r="G35">
            <v>0</v>
          </cell>
          <cell r="H35">
            <v>402</v>
          </cell>
          <cell r="I35">
            <v>1169.82</v>
          </cell>
        </row>
        <row r="36">
          <cell r="A36">
            <v>546536</v>
          </cell>
          <cell r="B36" t="str">
            <v>Munchkins Kindergarten</v>
          </cell>
          <cell r="C36" t="str">
            <v>Munchkins Kindergarten</v>
          </cell>
          <cell r="D36" t="str">
            <v>Private</v>
          </cell>
          <cell r="E36">
            <v>9828</v>
          </cell>
          <cell r="F36">
            <v>20756.735999999997</v>
          </cell>
          <cell r="G36">
            <v>1436.8421052631579</v>
          </cell>
          <cell r="H36">
            <v>1470</v>
          </cell>
          <cell r="I36">
            <v>4277.6999999999989</v>
          </cell>
        </row>
        <row r="37">
          <cell r="A37">
            <v>546459</v>
          </cell>
          <cell r="B37" t="str">
            <v>Treetops Caterpillar</v>
          </cell>
          <cell r="C37" t="str">
            <v>Treetops Caterpillar</v>
          </cell>
          <cell r="D37" t="str">
            <v>Private</v>
          </cell>
          <cell r="E37">
            <v>4662</v>
          </cell>
          <cell r="F37">
            <v>9846.1440000000002</v>
          </cell>
          <cell r="G37">
            <v>386.84210526315792</v>
          </cell>
          <cell r="H37">
            <v>210</v>
          </cell>
          <cell r="I37">
            <v>611.09999999999991</v>
          </cell>
        </row>
        <row r="38">
          <cell r="A38">
            <v>683835</v>
          </cell>
          <cell r="B38" t="str">
            <v>Bearhugs (Tattershall)</v>
          </cell>
          <cell r="C38" t="str">
            <v>Bearhugs (Tattershall)</v>
          </cell>
          <cell r="D38" t="str">
            <v>Private</v>
          </cell>
          <cell r="E38">
            <v>3966</v>
          </cell>
          <cell r="F38">
            <v>8376.1919999999991</v>
          </cell>
          <cell r="G38">
            <v>165.78947368421055</v>
          </cell>
          <cell r="H38">
            <v>420</v>
          </cell>
          <cell r="I38">
            <v>1222.1999999999998</v>
          </cell>
        </row>
        <row r="39">
          <cell r="A39">
            <v>510913</v>
          </cell>
          <cell r="B39" t="str">
            <v>Portland Kindergarten</v>
          </cell>
          <cell r="C39" t="str">
            <v>Portland Kindergarten</v>
          </cell>
          <cell r="D39" t="str">
            <v>Private</v>
          </cell>
          <cell r="E39">
            <v>3180</v>
          </cell>
          <cell r="F39">
            <v>6716.1600000000008</v>
          </cell>
          <cell r="G39">
            <v>2818.4210526315792</v>
          </cell>
          <cell r="H39">
            <v>3162</v>
          </cell>
          <cell r="I39">
            <v>9201.42</v>
          </cell>
        </row>
        <row r="40">
          <cell r="A40">
            <v>683931</v>
          </cell>
          <cell r="B40" t="str">
            <v>Sharon Dumpleton Childminding</v>
          </cell>
          <cell r="C40" t="str">
            <v>Sharon Dumpleton Childminding</v>
          </cell>
          <cell r="D40" t="str">
            <v>Childminder</v>
          </cell>
          <cell r="E40">
            <v>346</v>
          </cell>
          <cell r="F40">
            <v>712.06799999999998</v>
          </cell>
          <cell r="G40">
            <v>0</v>
          </cell>
          <cell r="H40">
            <v>0</v>
          </cell>
          <cell r="I40">
            <v>0</v>
          </cell>
        </row>
        <row r="41">
          <cell r="A41">
            <v>684005</v>
          </cell>
          <cell r="B41" t="str">
            <v>Jackdaw Childcare</v>
          </cell>
          <cell r="C41" t="str">
            <v>Jackdaw Childcare</v>
          </cell>
          <cell r="D41" t="str">
            <v>Childminder</v>
          </cell>
          <cell r="E41">
            <v>504</v>
          </cell>
          <cell r="F41">
            <v>1037.232</v>
          </cell>
          <cell r="G41">
            <v>276.31578947368422</v>
          </cell>
          <cell r="H41">
            <v>0</v>
          </cell>
          <cell r="I41">
            <v>0</v>
          </cell>
        </row>
        <row r="42">
          <cell r="A42">
            <v>683838</v>
          </cell>
          <cell r="B42" t="str">
            <v>Mini Miracles Daycare</v>
          </cell>
          <cell r="C42" t="str">
            <v>Mini Miracles Daycare</v>
          </cell>
          <cell r="D42" t="str">
            <v>Childminder</v>
          </cell>
          <cell r="E42">
            <v>42</v>
          </cell>
          <cell r="F42">
            <v>86.436000000000007</v>
          </cell>
          <cell r="G42">
            <v>0</v>
          </cell>
          <cell r="H42">
            <v>0</v>
          </cell>
          <cell r="I42">
            <v>0</v>
          </cell>
        </row>
        <row r="43">
          <cell r="A43">
            <v>511372</v>
          </cell>
          <cell r="B43" t="str">
            <v>Middle Rasen Nursery</v>
          </cell>
          <cell r="C43" t="str">
            <v>Middle Rasen Nursery</v>
          </cell>
          <cell r="D43" t="str">
            <v>Voluntary</v>
          </cell>
          <cell r="E43">
            <v>2730</v>
          </cell>
          <cell r="F43">
            <v>5765.76</v>
          </cell>
          <cell r="G43">
            <v>0</v>
          </cell>
          <cell r="H43">
            <v>630</v>
          </cell>
          <cell r="I43">
            <v>1833.3</v>
          </cell>
        </row>
        <row r="44">
          <cell r="A44">
            <v>683879</v>
          </cell>
          <cell r="B44" t="str">
            <v>Little Explorers (Grantham)</v>
          </cell>
          <cell r="C44" t="str">
            <v>Little Explorers (Grantham)</v>
          </cell>
          <cell r="D44" t="str">
            <v>Private</v>
          </cell>
          <cell r="E44">
            <v>3798</v>
          </cell>
          <cell r="F44">
            <v>8021.3760000000011</v>
          </cell>
          <cell r="G44">
            <v>1381.578947368421</v>
          </cell>
          <cell r="H44">
            <v>1584</v>
          </cell>
          <cell r="I44">
            <v>4609.4399999999996</v>
          </cell>
        </row>
        <row r="45">
          <cell r="A45">
            <v>683837</v>
          </cell>
          <cell r="B45" t="str">
            <v>Julie Camplin</v>
          </cell>
          <cell r="C45" t="str">
            <v>Julie Camplin</v>
          </cell>
          <cell r="D45" t="str">
            <v>Childminder</v>
          </cell>
          <cell r="E45">
            <v>420</v>
          </cell>
          <cell r="F45">
            <v>864.36</v>
          </cell>
          <cell r="G45">
            <v>0</v>
          </cell>
          <cell r="H45">
            <v>0</v>
          </cell>
          <cell r="I45">
            <v>0</v>
          </cell>
        </row>
        <row r="46">
          <cell r="A46">
            <v>533128</v>
          </cell>
          <cell r="B46" t="str">
            <v>Kerry Heafield</v>
          </cell>
          <cell r="C46" t="str">
            <v>Kerry Heafield</v>
          </cell>
          <cell r="D46" t="str">
            <v>Childminder</v>
          </cell>
          <cell r="E46">
            <v>192</v>
          </cell>
          <cell r="F46">
            <v>395.13600000000002</v>
          </cell>
          <cell r="G46">
            <v>0</v>
          </cell>
          <cell r="H46">
            <v>0</v>
          </cell>
          <cell r="I46">
            <v>0</v>
          </cell>
        </row>
        <row r="47">
          <cell r="A47">
            <v>583380</v>
          </cell>
          <cell r="B47" t="str">
            <v>Maple Leaf Day Care Digby</v>
          </cell>
          <cell r="C47" t="str">
            <v>Maple Leaf Day Care Digby</v>
          </cell>
          <cell r="D47" t="str">
            <v>Voluntary</v>
          </cell>
          <cell r="E47">
            <v>1890</v>
          </cell>
          <cell r="F47">
            <v>3991.6800000000003</v>
          </cell>
          <cell r="G47">
            <v>0</v>
          </cell>
          <cell r="H47">
            <v>0</v>
          </cell>
          <cell r="I47">
            <v>0</v>
          </cell>
        </row>
        <row r="48">
          <cell r="A48">
            <v>546518</v>
          </cell>
          <cell r="B48" t="str">
            <v>Little Pickles Preschool</v>
          </cell>
          <cell r="C48" t="str">
            <v>Little Pickles Preschool</v>
          </cell>
          <cell r="D48" t="str">
            <v>Private</v>
          </cell>
          <cell r="E48">
            <v>4500</v>
          </cell>
          <cell r="F48">
            <v>9504</v>
          </cell>
          <cell r="G48">
            <v>110.52631578947368</v>
          </cell>
          <cell r="H48">
            <v>633</v>
          </cell>
          <cell r="I48">
            <v>1842.03</v>
          </cell>
        </row>
        <row r="49">
          <cell r="A49">
            <v>683781</v>
          </cell>
          <cell r="B49" t="str">
            <v>Valerie Houghton</v>
          </cell>
          <cell r="C49" t="str">
            <v>Valerie Houghton</v>
          </cell>
          <cell r="D49" t="str">
            <v>Childminder</v>
          </cell>
          <cell r="E49">
            <v>336</v>
          </cell>
          <cell r="F49">
            <v>691.48800000000006</v>
          </cell>
          <cell r="G49">
            <v>0</v>
          </cell>
          <cell r="H49">
            <v>290</v>
          </cell>
          <cell r="I49">
            <v>843.9</v>
          </cell>
        </row>
        <row r="50">
          <cell r="A50">
            <v>510992</v>
          </cell>
          <cell r="B50" t="str">
            <v>Paper Moon Day Nursery Jasmin Road</v>
          </cell>
          <cell r="C50" t="str">
            <v>Paper Moon Day Nursery Jasmin Road</v>
          </cell>
          <cell r="D50" t="str">
            <v>Private</v>
          </cell>
          <cell r="E50">
            <v>4725</v>
          </cell>
          <cell r="F50">
            <v>9979.1999999999989</v>
          </cell>
          <cell r="G50">
            <v>3978.9473684210525</v>
          </cell>
          <cell r="H50">
            <v>1680</v>
          </cell>
          <cell r="I50">
            <v>4888.7999999999993</v>
          </cell>
        </row>
        <row r="51">
          <cell r="A51">
            <v>546423</v>
          </cell>
          <cell r="B51" t="str">
            <v>Kidzone Preschool</v>
          </cell>
          <cell r="C51" t="str">
            <v>Kidzone Preschool</v>
          </cell>
          <cell r="D51" t="str">
            <v>Voluntary</v>
          </cell>
          <cell r="E51">
            <v>4620</v>
          </cell>
          <cell r="F51">
            <v>9757.44</v>
          </cell>
          <cell r="G51">
            <v>0</v>
          </cell>
          <cell r="H51">
            <v>210</v>
          </cell>
          <cell r="I51">
            <v>611.09999999999991</v>
          </cell>
        </row>
        <row r="52">
          <cell r="A52">
            <v>546503</v>
          </cell>
          <cell r="B52" t="str">
            <v>Rainbows End Pre-school</v>
          </cell>
          <cell r="C52" t="str">
            <v>Rainbows End Pre-school</v>
          </cell>
          <cell r="D52" t="str">
            <v>Voluntary</v>
          </cell>
          <cell r="E52">
            <v>1890</v>
          </cell>
          <cell r="F52">
            <v>3991.6800000000003</v>
          </cell>
          <cell r="G52">
            <v>4421.0526315789475</v>
          </cell>
          <cell r="H52">
            <v>1470</v>
          </cell>
          <cell r="I52">
            <v>4277.6999999999989</v>
          </cell>
        </row>
        <row r="53">
          <cell r="A53">
            <v>683992</v>
          </cell>
          <cell r="B53" t="str">
            <v>Little Owls Children's Nursery</v>
          </cell>
          <cell r="C53" t="str">
            <v>Little Owls Children's Nursery</v>
          </cell>
          <cell r="D53" t="str">
            <v>Private</v>
          </cell>
          <cell r="E53">
            <v>3948</v>
          </cell>
          <cell r="F53">
            <v>8338.1760000000013</v>
          </cell>
          <cell r="G53">
            <v>1547.3684210526317</v>
          </cell>
          <cell r="H53">
            <v>1188</v>
          </cell>
          <cell r="I53">
            <v>3457.08</v>
          </cell>
        </row>
        <row r="54">
          <cell r="A54">
            <v>546496</v>
          </cell>
          <cell r="B54" t="str">
            <v>Carlton Day Nursery (Under 5's)</v>
          </cell>
          <cell r="C54" t="str">
            <v>Carlton Day Nursery (Under 5's)</v>
          </cell>
          <cell r="D54" t="str">
            <v>Private</v>
          </cell>
          <cell r="E54">
            <v>7308</v>
          </cell>
          <cell r="F54">
            <v>15434.496000000001</v>
          </cell>
          <cell r="G54">
            <v>3315.7894736842104</v>
          </cell>
          <cell r="H54">
            <v>1470</v>
          </cell>
          <cell r="I54">
            <v>4277.6999999999989</v>
          </cell>
        </row>
        <row r="55">
          <cell r="A55">
            <v>517951</v>
          </cell>
          <cell r="B55" t="str">
            <v>Sturton Cygnets</v>
          </cell>
          <cell r="C55" t="str">
            <v>Sturton Cygnets</v>
          </cell>
          <cell r="D55" t="str">
            <v>Voluntary</v>
          </cell>
          <cell r="E55">
            <v>2268</v>
          </cell>
          <cell r="F55">
            <v>4790.0159999999996</v>
          </cell>
          <cell r="G55">
            <v>331.5789473684211</v>
          </cell>
          <cell r="H55">
            <v>966</v>
          </cell>
          <cell r="I55">
            <v>2811.0599999999995</v>
          </cell>
        </row>
        <row r="56">
          <cell r="A56">
            <v>546428</v>
          </cell>
          <cell r="B56" t="str">
            <v>Railway Children's Day Nursery</v>
          </cell>
          <cell r="C56" t="str">
            <v>Railway Children's Day Nursery</v>
          </cell>
          <cell r="D56" t="str">
            <v>Private</v>
          </cell>
          <cell r="E56">
            <v>1380</v>
          </cell>
          <cell r="F56">
            <v>2914.56</v>
          </cell>
          <cell r="G56">
            <v>0</v>
          </cell>
          <cell r="H56">
            <v>210</v>
          </cell>
          <cell r="I56">
            <v>611.09999999999991</v>
          </cell>
        </row>
        <row r="57">
          <cell r="A57">
            <v>599259</v>
          </cell>
          <cell r="B57" t="str">
            <v>Little Jesters (Faldingworth Primary School)</v>
          </cell>
          <cell r="C57" t="str">
            <v>Little Jesters (Faldingworth Primary School)</v>
          </cell>
          <cell r="D57" t="str">
            <v>Voluntary</v>
          </cell>
          <cell r="E57">
            <v>1638</v>
          </cell>
          <cell r="F57">
            <v>3459.4560000000001</v>
          </cell>
          <cell r="G57">
            <v>0</v>
          </cell>
          <cell r="H57">
            <v>322</v>
          </cell>
          <cell r="I57">
            <v>937.01999999999987</v>
          </cell>
        </row>
        <row r="58">
          <cell r="A58">
            <v>515211</v>
          </cell>
          <cell r="B58" t="str">
            <v xml:space="preserve">Bright Star Childminding  </v>
          </cell>
          <cell r="C58" t="str">
            <v xml:space="preserve">Bright Star Childminding  </v>
          </cell>
          <cell r="D58" t="str">
            <v>Childminder</v>
          </cell>
          <cell r="E58">
            <v>210</v>
          </cell>
          <cell r="F58">
            <v>432.18</v>
          </cell>
          <cell r="G58">
            <v>0</v>
          </cell>
          <cell r="H58">
            <v>210</v>
          </cell>
          <cell r="I58">
            <v>611.09999999999991</v>
          </cell>
        </row>
        <row r="59">
          <cell r="A59">
            <v>510250</v>
          </cell>
          <cell r="B59" t="str">
            <v xml:space="preserve">Bicker Preparatory School </v>
          </cell>
          <cell r="C59" t="str">
            <v xml:space="preserve">Bicker Preparatory School </v>
          </cell>
          <cell r="D59" t="str">
            <v>Independent</v>
          </cell>
          <cell r="E59">
            <v>2925</v>
          </cell>
          <cell r="F59">
            <v>6177.5999999999995</v>
          </cell>
          <cell r="G59">
            <v>386.84210526315792</v>
          </cell>
          <cell r="H59">
            <v>0</v>
          </cell>
          <cell r="I59">
            <v>0</v>
          </cell>
        </row>
        <row r="60">
          <cell r="A60">
            <v>582715</v>
          </cell>
          <cell r="B60" t="str">
            <v xml:space="preserve">First Steps Nursery </v>
          </cell>
          <cell r="C60" t="str">
            <v xml:space="preserve">First Steps Nursery </v>
          </cell>
          <cell r="D60" t="str">
            <v>Private</v>
          </cell>
          <cell r="E60">
            <v>4002</v>
          </cell>
          <cell r="F60">
            <v>8452.224000000002</v>
          </cell>
          <cell r="G60">
            <v>386.84210526315792</v>
          </cell>
          <cell r="H60">
            <v>1380</v>
          </cell>
          <cell r="I60">
            <v>4015.7999999999997</v>
          </cell>
        </row>
        <row r="61">
          <cell r="A61">
            <v>684099</v>
          </cell>
          <cell r="B61" t="str">
            <v>Messy Hands</v>
          </cell>
          <cell r="C61" t="str">
            <v>Messy Hands</v>
          </cell>
          <cell r="D61" t="str">
            <v>Childminder</v>
          </cell>
          <cell r="E61">
            <v>210</v>
          </cell>
          <cell r="F61">
            <v>432.18</v>
          </cell>
          <cell r="G61">
            <v>0</v>
          </cell>
          <cell r="H61">
            <v>0</v>
          </cell>
          <cell r="I61">
            <v>0</v>
          </cell>
        </row>
        <row r="62">
          <cell r="A62">
            <v>683801</v>
          </cell>
          <cell r="B62" t="str">
            <v>Thomas McQuilter</v>
          </cell>
          <cell r="C62" t="str">
            <v>Thomas McQuilter</v>
          </cell>
          <cell r="D62" t="str">
            <v>Childminder</v>
          </cell>
          <cell r="E62">
            <v>192</v>
          </cell>
          <cell r="F62">
            <v>395.13600000000002</v>
          </cell>
          <cell r="G62">
            <v>0</v>
          </cell>
          <cell r="H62">
            <v>0</v>
          </cell>
          <cell r="I62">
            <v>0</v>
          </cell>
        </row>
        <row r="63">
          <cell r="A63">
            <v>683806</v>
          </cell>
          <cell r="B63" t="str">
            <v>Donna McQuilter</v>
          </cell>
          <cell r="C63" t="str">
            <v>Donna McQuilter</v>
          </cell>
          <cell r="D63" t="str">
            <v>Childminder</v>
          </cell>
          <cell r="E63">
            <v>0</v>
          </cell>
          <cell r="F63">
            <v>0</v>
          </cell>
          <cell r="G63">
            <v>165.78947368421055</v>
          </cell>
          <cell r="H63">
            <v>0</v>
          </cell>
          <cell r="I63">
            <v>0</v>
          </cell>
        </row>
        <row r="64">
          <cell r="A64">
            <v>684079</v>
          </cell>
          <cell r="B64" t="str">
            <v>The Little Acorns Day Nursery</v>
          </cell>
          <cell r="C64" t="str">
            <v>The Little Acorns Day Nursery</v>
          </cell>
          <cell r="D64" t="str">
            <v>Private</v>
          </cell>
          <cell r="E64">
            <v>3498</v>
          </cell>
          <cell r="F64">
            <v>7387.7760000000007</v>
          </cell>
          <cell r="G64">
            <v>0</v>
          </cell>
          <cell r="H64">
            <v>1260</v>
          </cell>
          <cell r="I64">
            <v>3666.6</v>
          </cell>
        </row>
        <row r="65">
          <cell r="A65">
            <v>511317</v>
          </cell>
          <cell r="B65" t="str">
            <v>The Rocking Horse Nursery</v>
          </cell>
          <cell r="C65" t="str">
            <v>The Rocking Horse Nursery</v>
          </cell>
          <cell r="D65" t="str">
            <v>Private</v>
          </cell>
          <cell r="E65">
            <v>4172</v>
          </cell>
          <cell r="F65">
            <v>8811.2639999999992</v>
          </cell>
          <cell r="G65">
            <v>276.31578947368422</v>
          </cell>
          <cell r="H65">
            <v>924</v>
          </cell>
          <cell r="I65">
            <v>2688.8399999999997</v>
          </cell>
        </row>
        <row r="66">
          <cell r="A66">
            <v>683803</v>
          </cell>
          <cell r="B66" t="str">
            <v>Loobyloos Childcare</v>
          </cell>
          <cell r="C66" t="str">
            <v>Loobyloos Childcare</v>
          </cell>
          <cell r="D66" t="str">
            <v>Childminder</v>
          </cell>
          <cell r="E66">
            <v>84</v>
          </cell>
          <cell r="F66">
            <v>172.87200000000001</v>
          </cell>
          <cell r="G66">
            <v>0</v>
          </cell>
          <cell r="H66">
            <v>420</v>
          </cell>
          <cell r="I66">
            <v>1222.1999999999998</v>
          </cell>
        </row>
        <row r="67">
          <cell r="A67">
            <v>683856</v>
          </cell>
          <cell r="B67" t="str">
            <v>The Home Nursery</v>
          </cell>
          <cell r="C67" t="str">
            <v>The Home Nursery</v>
          </cell>
          <cell r="D67" t="str">
            <v>Private</v>
          </cell>
          <cell r="E67">
            <v>5958</v>
          </cell>
          <cell r="F67">
            <v>12583.296</v>
          </cell>
          <cell r="G67">
            <v>1713.1578947368421</v>
          </cell>
          <cell r="H67">
            <v>2184</v>
          </cell>
          <cell r="I67">
            <v>6355.44</v>
          </cell>
        </row>
        <row r="68">
          <cell r="A68">
            <v>533137</v>
          </cell>
          <cell r="B68" t="str">
            <v>Hand-In-Hand Childcare</v>
          </cell>
          <cell r="C68" t="str">
            <v>Hand-In-Hand Childcare</v>
          </cell>
          <cell r="D68" t="str">
            <v>Childminder</v>
          </cell>
          <cell r="E68">
            <v>210</v>
          </cell>
          <cell r="F68">
            <v>432.18</v>
          </cell>
          <cell r="G68">
            <v>0</v>
          </cell>
          <cell r="H68">
            <v>0</v>
          </cell>
          <cell r="I68">
            <v>0</v>
          </cell>
        </row>
        <row r="69">
          <cell r="A69">
            <v>546511</v>
          </cell>
          <cell r="B69" t="str">
            <v>Children 1st @ Grantham</v>
          </cell>
          <cell r="C69" t="str">
            <v>Children First</v>
          </cell>
          <cell r="D69" t="str">
            <v>Private</v>
          </cell>
          <cell r="E69">
            <v>9824</v>
          </cell>
          <cell r="F69">
            <v>20748.288000000004</v>
          </cell>
          <cell r="G69">
            <v>4863.1578947368416</v>
          </cell>
          <cell r="H69">
            <v>4296</v>
          </cell>
          <cell r="I69">
            <v>12501.36</v>
          </cell>
        </row>
        <row r="70">
          <cell r="A70">
            <v>546434</v>
          </cell>
          <cell r="B70" t="str">
            <v>Thorpe On The Hill Play Group</v>
          </cell>
          <cell r="C70" t="str">
            <v>Thorpe On The Hill Play Group</v>
          </cell>
          <cell r="D70" t="str">
            <v>Voluntary</v>
          </cell>
          <cell r="E70">
            <v>2100</v>
          </cell>
          <cell r="F70">
            <v>4435.2</v>
          </cell>
          <cell r="G70">
            <v>0</v>
          </cell>
          <cell r="H70">
            <v>0</v>
          </cell>
          <cell r="I70">
            <v>0</v>
          </cell>
        </row>
        <row r="71">
          <cell r="A71">
            <v>519415</v>
          </cell>
          <cell r="B71" t="str">
            <v>Metheringham Preschool</v>
          </cell>
          <cell r="C71" t="str">
            <v>Metheringham Preschool</v>
          </cell>
          <cell r="D71" t="str">
            <v>Voluntary</v>
          </cell>
          <cell r="E71">
            <v>2856</v>
          </cell>
          <cell r="F71">
            <v>6031.8720000000012</v>
          </cell>
          <cell r="G71">
            <v>55.263157894736842</v>
          </cell>
          <cell r="H71">
            <v>420</v>
          </cell>
          <cell r="I71">
            <v>1222.1999999999998</v>
          </cell>
        </row>
        <row r="72">
          <cell r="A72">
            <v>684102</v>
          </cell>
          <cell r="B72" t="str">
            <v>Joanne Marriott</v>
          </cell>
          <cell r="C72" t="str">
            <v>Joanne Marriott</v>
          </cell>
          <cell r="D72" t="str">
            <v>Childminder</v>
          </cell>
          <cell r="E72">
            <v>210</v>
          </cell>
          <cell r="F72">
            <v>432.18</v>
          </cell>
          <cell r="G72">
            <v>0</v>
          </cell>
          <cell r="H72">
            <v>0</v>
          </cell>
          <cell r="I72">
            <v>0</v>
          </cell>
        </row>
        <row r="73">
          <cell r="A73">
            <v>522691</v>
          </cell>
          <cell r="B73" t="str">
            <v>Swineshead Pre school Centre</v>
          </cell>
          <cell r="C73" t="str">
            <v>Swineshead Pre school Centre</v>
          </cell>
          <cell r="D73" t="str">
            <v>Voluntary</v>
          </cell>
          <cell r="E73">
            <v>6510</v>
          </cell>
          <cell r="F73">
            <v>13749.12</v>
          </cell>
          <cell r="G73">
            <v>2155.2631578947367</v>
          </cell>
          <cell r="H73">
            <v>2100</v>
          </cell>
          <cell r="I73">
            <v>6111</v>
          </cell>
        </row>
        <row r="74">
          <cell r="A74">
            <v>683832</v>
          </cell>
          <cell r="B74" t="str">
            <v>Bells Day Nursery (Grantham)</v>
          </cell>
          <cell r="C74" t="str">
            <v>Bells Day Nursery (Grantham)</v>
          </cell>
          <cell r="D74" t="str">
            <v>Private</v>
          </cell>
          <cell r="E74">
            <v>6018</v>
          </cell>
          <cell r="F74">
            <v>12710.016000000001</v>
          </cell>
          <cell r="G74">
            <v>1547.3684210526317</v>
          </cell>
          <cell r="H74">
            <v>2448</v>
          </cell>
          <cell r="I74">
            <v>7123.6799999999994</v>
          </cell>
        </row>
        <row r="75">
          <cell r="A75">
            <v>684071</v>
          </cell>
          <cell r="B75" t="str">
            <v>Carlton Kids Childminding</v>
          </cell>
          <cell r="C75" t="str">
            <v>Carlton Kids Childminding</v>
          </cell>
          <cell r="D75" t="str">
            <v>Childminder</v>
          </cell>
          <cell r="E75">
            <v>420</v>
          </cell>
          <cell r="F75">
            <v>864.36</v>
          </cell>
          <cell r="G75">
            <v>0</v>
          </cell>
          <cell r="H75">
            <v>0</v>
          </cell>
          <cell r="I75">
            <v>0</v>
          </cell>
        </row>
        <row r="76">
          <cell r="A76">
            <v>683815</v>
          </cell>
          <cell r="B76" t="str">
            <v>345 Playgroup</v>
          </cell>
          <cell r="C76" t="str">
            <v>345 Playgroup</v>
          </cell>
          <cell r="D76" t="str">
            <v>Private</v>
          </cell>
          <cell r="E76">
            <v>1512</v>
          </cell>
          <cell r="F76">
            <v>3193.3440000000001</v>
          </cell>
          <cell r="G76">
            <v>0</v>
          </cell>
          <cell r="H76">
            <v>420</v>
          </cell>
          <cell r="I76">
            <v>1222.1999999999998</v>
          </cell>
        </row>
        <row r="77">
          <cell r="A77">
            <v>584735</v>
          </cell>
          <cell r="B77" t="str">
            <v>The Mulberry Bush</v>
          </cell>
          <cell r="C77" t="str">
            <v>The Mulberry Bush</v>
          </cell>
          <cell r="D77" t="str">
            <v>Private</v>
          </cell>
          <cell r="E77">
            <v>1626</v>
          </cell>
          <cell r="F77">
            <v>3434.1120000000005</v>
          </cell>
          <cell r="G77">
            <v>165.78947368421055</v>
          </cell>
          <cell r="H77">
            <v>612</v>
          </cell>
          <cell r="I77">
            <v>1780.9199999999998</v>
          </cell>
        </row>
        <row r="78">
          <cell r="A78">
            <v>546474</v>
          </cell>
          <cell r="B78" t="str">
            <v>Magical Moments Day Care</v>
          </cell>
          <cell r="C78" t="str">
            <v>Magical Moments Day Care</v>
          </cell>
          <cell r="D78" t="str">
            <v>Voluntary</v>
          </cell>
          <cell r="E78">
            <v>4002</v>
          </cell>
          <cell r="F78">
            <v>8452.224000000002</v>
          </cell>
          <cell r="G78">
            <v>4144.7368421052624</v>
          </cell>
          <cell r="H78">
            <v>2394</v>
          </cell>
          <cell r="I78">
            <v>6966.54</v>
          </cell>
        </row>
        <row r="79">
          <cell r="A79">
            <v>684070</v>
          </cell>
          <cell r="B79" t="str">
            <v xml:space="preserve">Melissa Pell </v>
          </cell>
          <cell r="C79" t="str">
            <v xml:space="preserve">Melissa Pell </v>
          </cell>
          <cell r="D79" t="str">
            <v>Childminder</v>
          </cell>
          <cell r="E79">
            <v>402</v>
          </cell>
          <cell r="F79">
            <v>827.31600000000003</v>
          </cell>
          <cell r="G79">
            <v>0</v>
          </cell>
          <cell r="H79">
            <v>0</v>
          </cell>
          <cell r="I79">
            <v>0</v>
          </cell>
        </row>
        <row r="80">
          <cell r="A80">
            <v>684144</v>
          </cell>
          <cell r="B80" t="str">
            <v>Ann Mayer</v>
          </cell>
          <cell r="C80" t="str">
            <v>Ann Mayer</v>
          </cell>
          <cell r="D80" t="str">
            <v>Childminder</v>
          </cell>
          <cell r="E80">
            <v>98</v>
          </cell>
          <cell r="F80">
            <v>201.68400000000003</v>
          </cell>
          <cell r="G80">
            <v>0</v>
          </cell>
          <cell r="H80">
            <v>0</v>
          </cell>
          <cell r="I80">
            <v>0</v>
          </cell>
        </row>
        <row r="81">
          <cell r="A81">
            <v>518013</v>
          </cell>
          <cell r="B81" t="str">
            <v>Holton Le Clay Preschool</v>
          </cell>
          <cell r="C81" t="str">
            <v>Holton Le Clay Preschool</v>
          </cell>
          <cell r="D81" t="str">
            <v>Voluntary</v>
          </cell>
          <cell r="E81">
            <v>5390</v>
          </cell>
          <cell r="F81">
            <v>11383.679999999998</v>
          </cell>
          <cell r="G81">
            <v>0</v>
          </cell>
          <cell r="H81">
            <v>0</v>
          </cell>
          <cell r="I81">
            <v>0</v>
          </cell>
        </row>
        <row r="82">
          <cell r="A82">
            <v>684116</v>
          </cell>
          <cell r="B82" t="str">
            <v>Julie Ann Roe</v>
          </cell>
          <cell r="C82" t="str">
            <v>Julie Ann Roe</v>
          </cell>
          <cell r="D82" t="str">
            <v>Childminder</v>
          </cell>
          <cell r="E82">
            <v>192</v>
          </cell>
          <cell r="F82">
            <v>395.13600000000002</v>
          </cell>
          <cell r="G82">
            <v>0</v>
          </cell>
          <cell r="H82">
            <v>0</v>
          </cell>
          <cell r="I82">
            <v>0</v>
          </cell>
        </row>
        <row r="83">
          <cell r="A83">
            <v>533154</v>
          </cell>
          <cell r="B83" t="str">
            <v xml:space="preserve">Julie Mustoe  </v>
          </cell>
          <cell r="C83" t="str">
            <v xml:space="preserve">Julie Mustoe  </v>
          </cell>
          <cell r="D83" t="str">
            <v>Childminder</v>
          </cell>
          <cell r="E83">
            <v>168</v>
          </cell>
          <cell r="F83">
            <v>345.74400000000003</v>
          </cell>
          <cell r="G83">
            <v>0</v>
          </cell>
          <cell r="H83">
            <v>0</v>
          </cell>
          <cell r="I83">
            <v>0</v>
          </cell>
        </row>
        <row r="84">
          <cell r="A84">
            <v>515011</v>
          </cell>
          <cell r="B84" t="str">
            <v>William Farr Preschool</v>
          </cell>
          <cell r="C84" t="str">
            <v>William Farr Preschool</v>
          </cell>
          <cell r="D84" t="str">
            <v>Private</v>
          </cell>
          <cell r="E84">
            <v>2772</v>
          </cell>
          <cell r="F84">
            <v>5854.4640000000009</v>
          </cell>
          <cell r="G84">
            <v>0</v>
          </cell>
          <cell r="H84">
            <v>126</v>
          </cell>
          <cell r="I84">
            <v>366.65999999999991</v>
          </cell>
        </row>
        <row r="85">
          <cell r="A85">
            <v>683830</v>
          </cell>
          <cell r="B85" t="str">
            <v>Helen Dunning</v>
          </cell>
          <cell r="C85" t="str">
            <v>Helen Dunning</v>
          </cell>
          <cell r="D85" t="str">
            <v>Childminder</v>
          </cell>
          <cell r="E85">
            <v>420</v>
          </cell>
          <cell r="F85">
            <v>864.36</v>
          </cell>
          <cell r="G85">
            <v>331.5789473684211</v>
          </cell>
          <cell r="H85">
            <v>402</v>
          </cell>
          <cell r="I85">
            <v>1169.82</v>
          </cell>
        </row>
        <row r="86">
          <cell r="A86">
            <v>533130</v>
          </cell>
          <cell r="B86" t="str">
            <v xml:space="preserve">Sue Oliver Childminding Services  </v>
          </cell>
          <cell r="C86" t="str">
            <v xml:space="preserve">Sue Oliver Childminding Services  </v>
          </cell>
          <cell r="D86" t="str">
            <v>Childminder</v>
          </cell>
          <cell r="E86">
            <v>210</v>
          </cell>
          <cell r="F86">
            <v>432.18</v>
          </cell>
          <cell r="G86">
            <v>0</v>
          </cell>
          <cell r="H86">
            <v>0</v>
          </cell>
          <cell r="I86">
            <v>0</v>
          </cell>
        </row>
        <row r="87">
          <cell r="A87">
            <v>515293</v>
          </cell>
          <cell r="B87" t="str">
            <v xml:space="preserve">The Ark at Waddington </v>
          </cell>
          <cell r="C87" t="str">
            <v xml:space="preserve">The Ark at Waddington </v>
          </cell>
          <cell r="D87" t="str">
            <v>Private</v>
          </cell>
          <cell r="E87">
            <v>4410</v>
          </cell>
          <cell r="F87">
            <v>9313.92</v>
          </cell>
          <cell r="G87">
            <v>0</v>
          </cell>
          <cell r="H87">
            <v>420</v>
          </cell>
          <cell r="I87">
            <v>1222.1999999999998</v>
          </cell>
        </row>
        <row r="88">
          <cell r="A88">
            <v>683927</v>
          </cell>
          <cell r="B88" t="str">
            <v>Ashton Angels Childcare</v>
          </cell>
          <cell r="C88" t="str">
            <v>Ashton Angels Childcare</v>
          </cell>
          <cell r="D88" t="str">
            <v>Childminder</v>
          </cell>
          <cell r="E88">
            <v>210</v>
          </cell>
          <cell r="F88">
            <v>432.18</v>
          </cell>
          <cell r="G88">
            <v>0</v>
          </cell>
          <cell r="H88">
            <v>0</v>
          </cell>
          <cell r="I88">
            <v>0</v>
          </cell>
        </row>
        <row r="89">
          <cell r="A89">
            <v>684056</v>
          </cell>
          <cell r="B89" t="str">
            <v>Little Chicks Daycare</v>
          </cell>
          <cell r="C89" t="str">
            <v>Little Chicks Daycare</v>
          </cell>
          <cell r="D89" t="str">
            <v>Childminder</v>
          </cell>
          <cell r="E89">
            <v>42</v>
          </cell>
          <cell r="F89">
            <v>86.436000000000007</v>
          </cell>
          <cell r="G89">
            <v>0</v>
          </cell>
          <cell r="H89">
            <v>210</v>
          </cell>
          <cell r="I89">
            <v>611.09999999999991</v>
          </cell>
        </row>
        <row r="90">
          <cell r="A90">
            <v>515180</v>
          </cell>
          <cell r="B90" t="str">
            <v xml:space="preserve">Melissa Cross </v>
          </cell>
          <cell r="C90" t="str">
            <v xml:space="preserve">Melissa Cross </v>
          </cell>
          <cell r="D90" t="str">
            <v>Childminder</v>
          </cell>
          <cell r="E90">
            <v>612</v>
          </cell>
          <cell r="F90">
            <v>1259.4960000000001</v>
          </cell>
          <cell r="G90">
            <v>0</v>
          </cell>
          <cell r="H90">
            <v>0</v>
          </cell>
          <cell r="I90">
            <v>0</v>
          </cell>
        </row>
        <row r="91">
          <cell r="A91">
            <v>530625</v>
          </cell>
          <cell r="B91" t="str">
            <v>Rainbow Play Group Gosberton</v>
          </cell>
          <cell r="C91" t="str">
            <v>Rainbow Play Group Gosberton</v>
          </cell>
          <cell r="D91" t="str">
            <v>Private</v>
          </cell>
          <cell r="E91">
            <v>2674</v>
          </cell>
          <cell r="F91">
            <v>5647.4879999999994</v>
          </cell>
          <cell r="G91">
            <v>0</v>
          </cell>
          <cell r="H91">
            <v>798</v>
          </cell>
          <cell r="I91">
            <v>2322.1799999999998</v>
          </cell>
        </row>
        <row r="92">
          <cell r="A92">
            <v>580068</v>
          </cell>
          <cell r="B92" t="str">
            <v>Puddle Ducks Day Care</v>
          </cell>
          <cell r="C92" t="str">
            <v>Puddle Ducks Day Care</v>
          </cell>
          <cell r="D92" t="str">
            <v>Childminder</v>
          </cell>
          <cell r="E92">
            <v>840</v>
          </cell>
          <cell r="F92">
            <v>1728.72</v>
          </cell>
          <cell r="G92">
            <v>331.5789473684211</v>
          </cell>
          <cell r="H92">
            <v>0</v>
          </cell>
          <cell r="I92">
            <v>0</v>
          </cell>
        </row>
        <row r="93">
          <cell r="A93">
            <v>683986</v>
          </cell>
          <cell r="B93" t="str">
            <v>Caroles Child Care</v>
          </cell>
          <cell r="C93" t="str">
            <v>Caroles Child Care</v>
          </cell>
          <cell r="D93" t="str">
            <v>Childminder</v>
          </cell>
          <cell r="E93">
            <v>84</v>
          </cell>
          <cell r="F93">
            <v>172.87200000000001</v>
          </cell>
          <cell r="G93">
            <v>0</v>
          </cell>
          <cell r="H93">
            <v>0</v>
          </cell>
          <cell r="I93">
            <v>0</v>
          </cell>
        </row>
        <row r="94">
          <cell r="A94">
            <v>683858</v>
          </cell>
          <cell r="B94" t="str">
            <v>Debbie Pryde Childminding Services</v>
          </cell>
          <cell r="C94" t="str">
            <v>Debbie Pryde Childminding Services</v>
          </cell>
          <cell r="D94" t="str">
            <v>Childminder</v>
          </cell>
          <cell r="E94">
            <v>252</v>
          </cell>
          <cell r="F94">
            <v>518.61599999999999</v>
          </cell>
          <cell r="G94">
            <v>0</v>
          </cell>
          <cell r="H94">
            <v>0</v>
          </cell>
          <cell r="I94">
            <v>0</v>
          </cell>
        </row>
        <row r="95">
          <cell r="A95">
            <v>683998</v>
          </cell>
          <cell r="B95" t="str">
            <v>Beacon Lane Day Nursery</v>
          </cell>
          <cell r="C95" t="str">
            <v>Beacon Lane Day Nursery</v>
          </cell>
          <cell r="D95" t="str">
            <v>Private</v>
          </cell>
          <cell r="E95">
            <v>7164</v>
          </cell>
          <cell r="F95">
            <v>15130.368</v>
          </cell>
          <cell r="G95">
            <v>1436.8421052631579</v>
          </cell>
          <cell r="H95">
            <v>2970</v>
          </cell>
          <cell r="I95">
            <v>8642.6999999999989</v>
          </cell>
        </row>
        <row r="96">
          <cell r="A96">
            <v>599428</v>
          </cell>
          <cell r="B96" t="str">
            <v>Janet Lewis</v>
          </cell>
          <cell r="C96" t="str">
            <v>Janet Lewis</v>
          </cell>
          <cell r="D96" t="str">
            <v>Childminder</v>
          </cell>
          <cell r="E96">
            <v>210</v>
          </cell>
          <cell r="F96">
            <v>432.18</v>
          </cell>
          <cell r="G96">
            <v>0</v>
          </cell>
          <cell r="H96">
            <v>0</v>
          </cell>
          <cell r="I96">
            <v>0</v>
          </cell>
        </row>
        <row r="97">
          <cell r="A97">
            <v>519681</v>
          </cell>
          <cell r="B97" t="str">
            <v>Tetney Preschool Playgroup</v>
          </cell>
          <cell r="C97" t="str">
            <v>Tetney Preschool Playgroup</v>
          </cell>
          <cell r="D97" t="str">
            <v>Voluntary</v>
          </cell>
          <cell r="E97">
            <v>1680</v>
          </cell>
          <cell r="F97">
            <v>3548.1600000000003</v>
          </cell>
          <cell r="G97">
            <v>165.78947368421055</v>
          </cell>
          <cell r="H97">
            <v>420</v>
          </cell>
          <cell r="I97">
            <v>1222.1999999999998</v>
          </cell>
        </row>
        <row r="98">
          <cell r="A98">
            <v>684001</v>
          </cell>
          <cell r="B98" t="str">
            <v>Ann Brotherton</v>
          </cell>
          <cell r="C98" t="str">
            <v>Ann Brotherton</v>
          </cell>
          <cell r="D98" t="str">
            <v>Childminder</v>
          </cell>
          <cell r="E98">
            <v>126</v>
          </cell>
          <cell r="F98">
            <v>259.30799999999999</v>
          </cell>
          <cell r="G98">
            <v>0</v>
          </cell>
          <cell r="H98">
            <v>0</v>
          </cell>
          <cell r="I98">
            <v>0</v>
          </cell>
        </row>
        <row r="99">
          <cell r="A99">
            <v>683819</v>
          </cell>
          <cell r="B99" t="str">
            <v>Cherry Cherubs Childcare</v>
          </cell>
          <cell r="C99" t="str">
            <v>Cherry Cherubs Childcare</v>
          </cell>
          <cell r="D99" t="str">
            <v>Private</v>
          </cell>
          <cell r="E99">
            <v>1608</v>
          </cell>
          <cell r="F99">
            <v>3396.096</v>
          </cell>
          <cell r="G99">
            <v>607.8947368421052</v>
          </cell>
          <cell r="H99">
            <v>210</v>
          </cell>
          <cell r="I99">
            <v>611.09999999999991</v>
          </cell>
        </row>
        <row r="100">
          <cell r="A100">
            <v>683782</v>
          </cell>
          <cell r="B100" t="str">
            <v>Rachel Benton</v>
          </cell>
          <cell r="C100" t="str">
            <v>Rachel Benton</v>
          </cell>
          <cell r="D100" t="str">
            <v>Childminder</v>
          </cell>
          <cell r="E100">
            <v>0</v>
          </cell>
          <cell r="F100">
            <v>0</v>
          </cell>
          <cell r="G100">
            <v>0</v>
          </cell>
          <cell r="H100">
            <v>210</v>
          </cell>
          <cell r="I100">
            <v>611.09999999999991</v>
          </cell>
        </row>
        <row r="101">
          <cell r="A101">
            <v>517310</v>
          </cell>
          <cell r="B101" t="str">
            <v>South Witham Village Playgroup</v>
          </cell>
          <cell r="C101" t="str">
            <v>South Witham Village Playgroup</v>
          </cell>
          <cell r="D101" t="str">
            <v>Voluntary</v>
          </cell>
          <cell r="E101">
            <v>1806</v>
          </cell>
          <cell r="F101">
            <v>3814.2719999999999</v>
          </cell>
          <cell r="G101">
            <v>0</v>
          </cell>
          <cell r="H101">
            <v>672</v>
          </cell>
          <cell r="I101">
            <v>1955.52</v>
          </cell>
        </row>
        <row r="102">
          <cell r="A102">
            <v>684069</v>
          </cell>
          <cell r="B102" t="str">
            <v>Nicki Hunt Childminding</v>
          </cell>
          <cell r="C102" t="str">
            <v>Nicki Hunt Childminding</v>
          </cell>
          <cell r="D102" t="str">
            <v>Childminder</v>
          </cell>
          <cell r="E102">
            <v>336</v>
          </cell>
          <cell r="F102">
            <v>691.48800000000006</v>
          </cell>
          <cell r="G102">
            <v>0</v>
          </cell>
          <cell r="H102">
            <v>0</v>
          </cell>
          <cell r="I102">
            <v>0</v>
          </cell>
        </row>
        <row r="103">
          <cell r="A103">
            <v>530171</v>
          </cell>
          <cell r="B103" t="str">
            <v>Rauceby Preschool</v>
          </cell>
          <cell r="C103" t="str">
            <v>Rauceby Preschool</v>
          </cell>
          <cell r="D103" t="str">
            <v>Voluntary</v>
          </cell>
          <cell r="E103">
            <v>4662</v>
          </cell>
          <cell r="F103">
            <v>9846.1440000000002</v>
          </cell>
          <cell r="G103">
            <v>0</v>
          </cell>
          <cell r="H103">
            <v>336</v>
          </cell>
          <cell r="I103">
            <v>977.76</v>
          </cell>
        </row>
        <row r="104">
          <cell r="A104">
            <v>520806</v>
          </cell>
          <cell r="B104" t="str">
            <v>Sunshine Children's Centre</v>
          </cell>
          <cell r="C104" t="str">
            <v>Sunshine Children's Centre</v>
          </cell>
          <cell r="D104" t="str">
            <v>Voluntary</v>
          </cell>
          <cell r="E104">
            <v>6399</v>
          </cell>
          <cell r="F104">
            <v>13514.688</v>
          </cell>
          <cell r="G104">
            <v>1547.3684210526317</v>
          </cell>
          <cell r="H104">
            <v>1673</v>
          </cell>
          <cell r="I104">
            <v>4868.4299999999994</v>
          </cell>
        </row>
        <row r="105">
          <cell r="A105">
            <v>517645</v>
          </cell>
          <cell r="B105" t="str">
            <v>Jacdor Community Preschool</v>
          </cell>
          <cell r="C105" t="str">
            <v>Jacdor Community Preschool</v>
          </cell>
          <cell r="D105" t="str">
            <v>Voluntary</v>
          </cell>
          <cell r="E105">
            <v>3451</v>
          </cell>
          <cell r="F105">
            <v>7288.5119999999997</v>
          </cell>
          <cell r="G105">
            <v>110.52631578947368</v>
          </cell>
          <cell r="H105">
            <v>203</v>
          </cell>
          <cell r="I105">
            <v>590.73</v>
          </cell>
        </row>
        <row r="106">
          <cell r="A106">
            <v>684036</v>
          </cell>
          <cell r="B106" t="str">
            <v>Sue Williams Childminding</v>
          </cell>
          <cell r="C106" t="str">
            <v>Sue Williams Childminding</v>
          </cell>
          <cell r="D106" t="str">
            <v>Childminder</v>
          </cell>
          <cell r="E106">
            <v>0</v>
          </cell>
          <cell r="F106">
            <v>0</v>
          </cell>
          <cell r="G106">
            <v>0</v>
          </cell>
          <cell r="H106">
            <v>210</v>
          </cell>
          <cell r="I106">
            <v>611.09999999999991</v>
          </cell>
        </row>
        <row r="107">
          <cell r="A107">
            <v>515567</v>
          </cell>
          <cell r="B107" t="str">
            <v>St Michael's Preschool</v>
          </cell>
          <cell r="C107" t="str">
            <v>St Michael's Preschool</v>
          </cell>
          <cell r="D107" t="str">
            <v>Voluntary</v>
          </cell>
          <cell r="E107">
            <v>1470</v>
          </cell>
          <cell r="F107">
            <v>3104.64</v>
          </cell>
          <cell r="G107">
            <v>718.42105263157896</v>
          </cell>
          <cell r="H107">
            <v>2100</v>
          </cell>
          <cell r="I107">
            <v>6111</v>
          </cell>
        </row>
        <row r="108">
          <cell r="A108">
            <v>683983</v>
          </cell>
          <cell r="B108" t="str">
            <v>Children 1st @ Wragby Road</v>
          </cell>
          <cell r="C108" t="str">
            <v>Children 1st @ Wragby Road</v>
          </cell>
          <cell r="D108" t="str">
            <v>Private</v>
          </cell>
          <cell r="E108">
            <v>8304</v>
          </cell>
          <cell r="F108">
            <v>17538.048000000003</v>
          </cell>
          <cell r="G108">
            <v>4089.4736842105262</v>
          </cell>
          <cell r="H108">
            <v>2532</v>
          </cell>
          <cell r="I108">
            <v>7368.12</v>
          </cell>
        </row>
        <row r="109">
          <cell r="A109">
            <v>511523</v>
          </cell>
          <cell r="B109" t="str">
            <v>Busi Bodies Day Nursery (Louth)</v>
          </cell>
          <cell r="C109" t="str">
            <v>Busi Bodies Day Nursery (Louth)</v>
          </cell>
          <cell r="D109" t="str">
            <v>Private</v>
          </cell>
          <cell r="E109">
            <v>3618</v>
          </cell>
          <cell r="F109">
            <v>7641.2160000000003</v>
          </cell>
          <cell r="G109">
            <v>552.63157894736844</v>
          </cell>
          <cell r="H109">
            <v>978</v>
          </cell>
          <cell r="I109">
            <v>2845.9799999999996</v>
          </cell>
        </row>
        <row r="110">
          <cell r="A110">
            <v>533140</v>
          </cell>
          <cell r="B110" t="str">
            <v>Katie's Childcare</v>
          </cell>
          <cell r="C110" t="str">
            <v>Katie's Childcare</v>
          </cell>
          <cell r="D110" t="str">
            <v>Childminder</v>
          </cell>
          <cell r="E110">
            <v>1938</v>
          </cell>
          <cell r="F110">
            <v>3988.404</v>
          </cell>
          <cell r="G110">
            <v>276.31578947368422</v>
          </cell>
          <cell r="H110">
            <v>210</v>
          </cell>
          <cell r="I110">
            <v>611.09999999999991</v>
          </cell>
          <cell r="J110" t="str">
            <v>£3,988.40 paid 22.9.16 after agreement from CM re. numbers</v>
          </cell>
        </row>
        <row r="111">
          <cell r="A111">
            <v>683919</v>
          </cell>
          <cell r="B111" t="str">
            <v>Nickie's Little Tinkers</v>
          </cell>
          <cell r="C111" t="str">
            <v>Nickie's Little Tinkers</v>
          </cell>
          <cell r="D111" t="str">
            <v>Childminder</v>
          </cell>
          <cell r="E111">
            <v>126</v>
          </cell>
          <cell r="F111">
            <v>259.30799999999999</v>
          </cell>
          <cell r="G111">
            <v>0</v>
          </cell>
          <cell r="H111">
            <v>0</v>
          </cell>
          <cell r="I111">
            <v>0</v>
          </cell>
        </row>
        <row r="112">
          <cell r="A112">
            <v>683982</v>
          </cell>
          <cell r="B112" t="str">
            <v>Children 1st @ The Monks Road</v>
          </cell>
          <cell r="C112" t="str">
            <v>Children 1st @ The Monks Road</v>
          </cell>
          <cell r="D112" t="str">
            <v>Private</v>
          </cell>
          <cell r="E112">
            <v>9288</v>
          </cell>
          <cell r="F112">
            <v>19616.255999999998</v>
          </cell>
          <cell r="G112">
            <v>884.21052631578948</v>
          </cell>
          <cell r="H112">
            <v>3474</v>
          </cell>
          <cell r="I112">
            <v>9163.5899999999983</v>
          </cell>
        </row>
        <row r="113">
          <cell r="A113">
            <v>683981</v>
          </cell>
          <cell r="B113" t="str">
            <v>Children 1st @ The Marina</v>
          </cell>
          <cell r="C113" t="str">
            <v>Children 1st @ The Marina</v>
          </cell>
          <cell r="D113" t="str">
            <v>Private</v>
          </cell>
          <cell r="E113">
            <v>6924</v>
          </cell>
          <cell r="F113">
            <v>14623.487999999999</v>
          </cell>
          <cell r="G113">
            <v>1492.1052631578948</v>
          </cell>
          <cell r="H113">
            <v>1992</v>
          </cell>
          <cell r="I113">
            <v>5796.7199999999993</v>
          </cell>
        </row>
        <row r="114">
          <cell r="A114">
            <v>512430</v>
          </cell>
          <cell r="B114" t="str">
            <v>Little Robins Preschool</v>
          </cell>
          <cell r="C114" t="str">
            <v>Little Robins Preschool</v>
          </cell>
          <cell r="D114" t="str">
            <v>Voluntary</v>
          </cell>
          <cell r="E114">
            <v>4200</v>
          </cell>
          <cell r="F114">
            <v>8870.4</v>
          </cell>
          <cell r="G114">
            <v>2265.7894736842104</v>
          </cell>
          <cell r="H114">
            <v>1260</v>
          </cell>
          <cell r="I114">
            <v>3666.6</v>
          </cell>
        </row>
        <row r="115">
          <cell r="A115">
            <v>683915</v>
          </cell>
          <cell r="B115" t="str">
            <v>Little Lockets Nursery</v>
          </cell>
          <cell r="C115" t="str">
            <v>Little Lockets Nursery</v>
          </cell>
          <cell r="D115" t="str">
            <v>Private</v>
          </cell>
          <cell r="E115">
            <v>3570</v>
          </cell>
          <cell r="F115">
            <v>7539.84</v>
          </cell>
          <cell r="G115">
            <v>110.52631578947368</v>
          </cell>
          <cell r="H115">
            <v>1050</v>
          </cell>
          <cell r="I115">
            <v>3055.5</v>
          </cell>
        </row>
        <row r="116">
          <cell r="A116">
            <v>515290</v>
          </cell>
          <cell r="B116" t="str">
            <v>Park School Day Nursery</v>
          </cell>
          <cell r="C116" t="str">
            <v>Park School Day Nursery</v>
          </cell>
          <cell r="D116" t="str">
            <v>Private</v>
          </cell>
          <cell r="E116">
            <v>6174</v>
          </cell>
          <cell r="F116">
            <v>13039.487999999999</v>
          </cell>
          <cell r="G116">
            <v>165.78947368421055</v>
          </cell>
          <cell r="H116">
            <v>1050</v>
          </cell>
          <cell r="I116">
            <v>3055.5</v>
          </cell>
        </row>
        <row r="117">
          <cell r="A117">
            <v>684072</v>
          </cell>
          <cell r="B117" t="str">
            <v>Kitty's Korner</v>
          </cell>
          <cell r="C117" t="str">
            <v>Kitty's Korner</v>
          </cell>
          <cell r="D117" t="str">
            <v>Childminder</v>
          </cell>
          <cell r="E117">
            <v>144</v>
          </cell>
          <cell r="F117">
            <v>296.35200000000003</v>
          </cell>
          <cell r="G117">
            <v>0</v>
          </cell>
          <cell r="H117">
            <v>210</v>
          </cell>
          <cell r="I117">
            <v>611.09999999999991</v>
          </cell>
        </row>
        <row r="118">
          <cell r="A118">
            <v>683845</v>
          </cell>
          <cell r="B118" t="str">
            <v>Donna Harris Childcare</v>
          </cell>
          <cell r="C118" t="str">
            <v>Donna Harris Childcare</v>
          </cell>
          <cell r="D118" t="str">
            <v>Childminder</v>
          </cell>
          <cell r="E118">
            <v>210</v>
          </cell>
          <cell r="F118">
            <v>432.18</v>
          </cell>
          <cell r="G118">
            <v>0</v>
          </cell>
          <cell r="H118">
            <v>0</v>
          </cell>
          <cell r="I118">
            <v>0</v>
          </cell>
        </row>
        <row r="119">
          <cell r="A119">
            <v>516904</v>
          </cell>
          <cell r="B119" t="str">
            <v>Yellow Brick Road Daycare</v>
          </cell>
          <cell r="C119" t="str">
            <v>Yellow Brick Road Daycare</v>
          </cell>
          <cell r="D119" t="str">
            <v>Private</v>
          </cell>
          <cell r="E119">
            <v>5838</v>
          </cell>
          <cell r="F119">
            <v>12329.855999999998</v>
          </cell>
          <cell r="G119">
            <v>0</v>
          </cell>
          <cell r="H119">
            <v>1710</v>
          </cell>
          <cell r="I119">
            <v>4976.1000000000004</v>
          </cell>
        </row>
        <row r="120">
          <cell r="A120">
            <v>684042</v>
          </cell>
          <cell r="B120" t="str">
            <v>Apple Tree Corner Day Care and Pre School</v>
          </cell>
          <cell r="C120" t="str">
            <v>Apple Tree Corner Day Care and Pre School</v>
          </cell>
          <cell r="D120" t="str">
            <v>Private</v>
          </cell>
          <cell r="E120">
            <v>4638</v>
          </cell>
          <cell r="F120">
            <v>9795.4560000000001</v>
          </cell>
          <cell r="G120">
            <v>0</v>
          </cell>
          <cell r="H120">
            <v>754</v>
          </cell>
          <cell r="I120">
            <v>2194.14</v>
          </cell>
        </row>
        <row r="121">
          <cell r="A121">
            <v>517321</v>
          </cell>
          <cell r="B121" t="str">
            <v>Quarrington Preschool</v>
          </cell>
          <cell r="C121" t="str">
            <v>Quarrington Preschool</v>
          </cell>
          <cell r="D121" t="str">
            <v>Private</v>
          </cell>
          <cell r="E121">
            <v>3780</v>
          </cell>
          <cell r="F121">
            <v>7983.3600000000006</v>
          </cell>
          <cell r="G121">
            <v>0</v>
          </cell>
          <cell r="H121">
            <v>966</v>
          </cell>
          <cell r="I121">
            <v>2811.0599999999995</v>
          </cell>
        </row>
        <row r="122">
          <cell r="A122">
            <v>684122</v>
          </cell>
          <cell r="B122" t="str">
            <v>Lou's Little Explorers</v>
          </cell>
          <cell r="C122" t="str">
            <v>Lou's Little Explorers</v>
          </cell>
          <cell r="D122" t="str">
            <v>Childminder</v>
          </cell>
          <cell r="E122">
            <v>402</v>
          </cell>
          <cell r="F122">
            <v>827.31600000000003</v>
          </cell>
          <cell r="G122">
            <v>0</v>
          </cell>
          <cell r="H122">
            <v>0</v>
          </cell>
          <cell r="I122">
            <v>0</v>
          </cell>
        </row>
        <row r="123">
          <cell r="A123">
            <v>546425</v>
          </cell>
          <cell r="B123" t="str">
            <v>Butterwick Pre School Play Group</v>
          </cell>
          <cell r="C123" t="str">
            <v>Butterwick Pre School Play Group</v>
          </cell>
          <cell r="D123" t="str">
            <v>Private</v>
          </cell>
          <cell r="E123">
            <v>6706</v>
          </cell>
          <cell r="F123">
            <v>14163.072</v>
          </cell>
          <cell r="G123">
            <v>1215.7894736842104</v>
          </cell>
          <cell r="H123">
            <v>1680</v>
          </cell>
          <cell r="I123">
            <v>4888.7999999999993</v>
          </cell>
        </row>
        <row r="124">
          <cell r="A124">
            <v>583013</v>
          </cell>
          <cell r="B124" t="str">
            <v>Busy Hands Preschool</v>
          </cell>
          <cell r="C124" t="str">
            <v>Busy Hands Preschool</v>
          </cell>
          <cell r="D124" t="str">
            <v>Private</v>
          </cell>
          <cell r="E124">
            <v>1764</v>
          </cell>
          <cell r="F124">
            <v>3725.5679999999998</v>
          </cell>
          <cell r="G124">
            <v>0</v>
          </cell>
          <cell r="H124">
            <v>294</v>
          </cell>
          <cell r="I124">
            <v>855.54</v>
          </cell>
        </row>
        <row r="125">
          <cell r="A125">
            <v>546557</v>
          </cell>
          <cell r="B125" t="str">
            <v>Acorn Childcare Spalding</v>
          </cell>
          <cell r="C125" t="str">
            <v>Acorn Childcare Spalding</v>
          </cell>
          <cell r="D125" t="str">
            <v>Private</v>
          </cell>
          <cell r="E125">
            <v>4842</v>
          </cell>
          <cell r="F125">
            <v>10226.304</v>
          </cell>
          <cell r="G125">
            <v>442.10526315789474</v>
          </cell>
          <cell r="H125">
            <v>612</v>
          </cell>
          <cell r="I125">
            <v>1780.9199999999998</v>
          </cell>
        </row>
        <row r="126">
          <cell r="A126">
            <v>546435</v>
          </cell>
          <cell r="B126" t="str">
            <v>Little Pickles PreSchool (Branston)</v>
          </cell>
          <cell r="C126" t="str">
            <v>Little Pickles PreSchool (Branston)</v>
          </cell>
          <cell r="D126" t="str">
            <v>Voluntary</v>
          </cell>
          <cell r="E126">
            <v>1974</v>
          </cell>
          <cell r="F126">
            <v>4169.0880000000006</v>
          </cell>
          <cell r="G126">
            <v>386.84210526315792</v>
          </cell>
          <cell r="H126">
            <v>966</v>
          </cell>
          <cell r="I126">
            <v>2811.0599999999995</v>
          </cell>
        </row>
        <row r="127">
          <cell r="A127">
            <v>546526</v>
          </cell>
          <cell r="B127" t="str">
            <v>Riverside Day Nursery</v>
          </cell>
          <cell r="C127" t="str">
            <v>Riverside Day Nursery</v>
          </cell>
          <cell r="D127" t="str">
            <v>Private</v>
          </cell>
          <cell r="E127">
            <v>6702</v>
          </cell>
          <cell r="F127">
            <v>14154.624</v>
          </cell>
          <cell r="G127">
            <v>2707.8947368421054</v>
          </cell>
          <cell r="H127">
            <v>4210</v>
          </cell>
          <cell r="I127">
            <v>12251.1</v>
          </cell>
        </row>
        <row r="128">
          <cell r="A128">
            <v>511322</v>
          </cell>
          <cell r="B128" t="str">
            <v>Moulton Harrox PreSchool</v>
          </cell>
          <cell r="C128" t="str">
            <v>Moulton Harrox PreSchool</v>
          </cell>
          <cell r="D128" t="str">
            <v>Private</v>
          </cell>
          <cell r="E128">
            <v>5600</v>
          </cell>
          <cell r="F128">
            <v>11827.2</v>
          </cell>
          <cell r="G128">
            <v>331.5789473684211</v>
          </cell>
          <cell r="H128">
            <v>798</v>
          </cell>
          <cell r="I128">
            <v>2322.1799999999998</v>
          </cell>
        </row>
        <row r="129">
          <cell r="A129">
            <v>516933</v>
          </cell>
          <cell r="B129" t="str">
            <v xml:space="preserve">Ancaster Pre-School </v>
          </cell>
          <cell r="C129" t="str">
            <v xml:space="preserve">Ancaster Pre-School </v>
          </cell>
          <cell r="D129" t="str">
            <v>Voluntary</v>
          </cell>
          <cell r="E129">
            <v>1428</v>
          </cell>
          <cell r="F129">
            <v>3015.9360000000006</v>
          </cell>
          <cell r="G129">
            <v>0</v>
          </cell>
          <cell r="H129">
            <v>210</v>
          </cell>
          <cell r="I129">
            <v>611.09999999999991</v>
          </cell>
        </row>
        <row r="130">
          <cell r="A130">
            <v>683891</v>
          </cell>
          <cell r="B130" t="str">
            <v>Aimee's Childminding</v>
          </cell>
          <cell r="C130" t="str">
            <v>Aimee's Childminding</v>
          </cell>
          <cell r="D130" t="str">
            <v>Childminder</v>
          </cell>
          <cell r="E130">
            <v>192</v>
          </cell>
          <cell r="F130">
            <v>395.13600000000002</v>
          </cell>
          <cell r="G130">
            <v>276.31578947368422</v>
          </cell>
          <cell r="H130">
            <v>182</v>
          </cell>
          <cell r="I130">
            <v>529.62</v>
          </cell>
        </row>
        <row r="131">
          <cell r="A131">
            <v>684006</v>
          </cell>
          <cell r="B131" t="str">
            <v>Marie Welby-Everard</v>
          </cell>
          <cell r="C131" t="str">
            <v>Marie Welby-Everard</v>
          </cell>
          <cell r="D131" t="str">
            <v>Childminder</v>
          </cell>
          <cell r="E131">
            <v>91</v>
          </cell>
          <cell r="F131">
            <v>187.27799999999999</v>
          </cell>
          <cell r="G131">
            <v>0</v>
          </cell>
          <cell r="H131">
            <v>0</v>
          </cell>
          <cell r="I131">
            <v>0</v>
          </cell>
        </row>
        <row r="132">
          <cell r="A132">
            <v>546461</v>
          </cell>
          <cell r="B132" t="str">
            <v>Treetops Nursery</v>
          </cell>
          <cell r="C132" t="str">
            <v>Treetops Nursery</v>
          </cell>
          <cell r="D132" t="str">
            <v>Private</v>
          </cell>
          <cell r="E132">
            <v>2010</v>
          </cell>
          <cell r="F132">
            <v>4245.12</v>
          </cell>
          <cell r="G132">
            <v>221.05263157894737</v>
          </cell>
          <cell r="H132">
            <v>2256</v>
          </cell>
          <cell r="I132">
            <v>6564.9599999999991</v>
          </cell>
        </row>
        <row r="133">
          <cell r="A133">
            <v>546488</v>
          </cell>
          <cell r="B133" t="str">
            <v>Timtin Playgroup and Kids Club</v>
          </cell>
          <cell r="C133" t="str">
            <v>Timtin Playgroup and Kids Club</v>
          </cell>
          <cell r="D133" t="str">
            <v>Voluntary</v>
          </cell>
          <cell r="E133">
            <v>1260</v>
          </cell>
          <cell r="F133">
            <v>2661.12</v>
          </cell>
          <cell r="G133">
            <v>0</v>
          </cell>
          <cell r="H133">
            <v>210</v>
          </cell>
          <cell r="I133">
            <v>611.09999999999991</v>
          </cell>
        </row>
        <row r="134">
          <cell r="A134">
            <v>684084</v>
          </cell>
          <cell r="B134" t="str">
            <v>Little Treasures Nurseries Holbeach Limited</v>
          </cell>
          <cell r="C134" t="str">
            <v>Little Treasures Nurseries Holbeach Limited</v>
          </cell>
          <cell r="D134" t="str">
            <v>private</v>
          </cell>
          <cell r="E134">
            <v>1452</v>
          </cell>
          <cell r="F134">
            <v>3066.6239999999998</v>
          </cell>
          <cell r="G134">
            <v>386.84210526315792</v>
          </cell>
          <cell r="H134">
            <v>822</v>
          </cell>
          <cell r="I134">
            <v>2392.02</v>
          </cell>
        </row>
        <row r="135">
          <cell r="A135">
            <v>683828</v>
          </cell>
          <cell r="B135" t="str">
            <v>Little Stars Childminding</v>
          </cell>
          <cell r="C135" t="str">
            <v>Little Stars Childminding</v>
          </cell>
          <cell r="D135" t="str">
            <v>Childminder</v>
          </cell>
          <cell r="E135">
            <v>304</v>
          </cell>
          <cell r="F135">
            <v>625.63200000000006</v>
          </cell>
          <cell r="G135">
            <v>221.05263157894737</v>
          </cell>
          <cell r="H135">
            <v>192</v>
          </cell>
          <cell r="I135">
            <v>558.71999999999991</v>
          </cell>
        </row>
        <row r="136">
          <cell r="A136">
            <v>684039</v>
          </cell>
          <cell r="B136" t="str">
            <v>Lizzy's Childminding</v>
          </cell>
          <cell r="C136" t="str">
            <v>Lizzy's Childminding</v>
          </cell>
          <cell r="D136" t="str">
            <v>Childminder</v>
          </cell>
          <cell r="E136">
            <v>210</v>
          </cell>
          <cell r="F136">
            <v>432.18</v>
          </cell>
          <cell r="G136">
            <v>0</v>
          </cell>
          <cell r="H136">
            <v>0</v>
          </cell>
          <cell r="I136">
            <v>0</v>
          </cell>
        </row>
        <row r="137">
          <cell r="A137">
            <v>515146</v>
          </cell>
          <cell r="B137" t="str">
            <v>Heckington Preschool</v>
          </cell>
          <cell r="C137" t="str">
            <v>Heckington Preschool</v>
          </cell>
          <cell r="D137" t="str">
            <v>Voluntary</v>
          </cell>
          <cell r="E137">
            <v>3360</v>
          </cell>
          <cell r="F137">
            <v>7096.3200000000006</v>
          </cell>
          <cell r="G137">
            <v>0</v>
          </cell>
          <cell r="H137">
            <v>798</v>
          </cell>
          <cell r="I137">
            <v>2322.1799999999998</v>
          </cell>
        </row>
        <row r="138">
          <cell r="A138">
            <v>546417</v>
          </cell>
          <cell r="B138" t="str">
            <v>Sunbeams Play Group</v>
          </cell>
          <cell r="C138" t="str">
            <v>Sunbeams Play Group</v>
          </cell>
          <cell r="D138" t="str">
            <v>Voluntary</v>
          </cell>
          <cell r="E138">
            <v>9492</v>
          </cell>
          <cell r="F138">
            <v>20047.104000000003</v>
          </cell>
          <cell r="G138">
            <v>3647.3684210526317</v>
          </cell>
          <cell r="H138">
            <v>3780</v>
          </cell>
          <cell r="I138">
            <v>10999.800000000001</v>
          </cell>
        </row>
        <row r="139">
          <cell r="A139">
            <v>546565</v>
          </cell>
          <cell r="B139" t="str">
            <v>Young Stars Butlins</v>
          </cell>
          <cell r="C139" t="str">
            <v>Young Stars Butlins</v>
          </cell>
          <cell r="D139" t="str">
            <v>Private</v>
          </cell>
          <cell r="E139">
            <v>1680</v>
          </cell>
          <cell r="F139">
            <v>3548.1600000000003</v>
          </cell>
          <cell r="G139">
            <v>552.63157894736844</v>
          </cell>
          <cell r="H139">
            <v>420</v>
          </cell>
          <cell r="I139">
            <v>1222.1999999999998</v>
          </cell>
        </row>
        <row r="140">
          <cell r="A140">
            <v>533148</v>
          </cell>
          <cell r="B140" t="str">
            <v>Carole Pearson</v>
          </cell>
          <cell r="C140" t="str">
            <v>Carole Pearson</v>
          </cell>
          <cell r="D140" t="str">
            <v>Childminder</v>
          </cell>
          <cell r="E140">
            <v>210</v>
          </cell>
          <cell r="F140">
            <v>432.18</v>
          </cell>
          <cell r="G140">
            <v>0</v>
          </cell>
          <cell r="H140">
            <v>0</v>
          </cell>
          <cell r="I140">
            <v>0</v>
          </cell>
        </row>
        <row r="141">
          <cell r="A141">
            <v>546525</v>
          </cell>
          <cell r="B141" t="str">
            <v>Woodside Children's Nursery</v>
          </cell>
          <cell r="C141" t="str">
            <v>Woodside Children's Nursery</v>
          </cell>
          <cell r="D141" t="str">
            <v>Private</v>
          </cell>
          <cell r="E141">
            <v>2586</v>
          </cell>
          <cell r="F141">
            <v>5461.6319999999996</v>
          </cell>
          <cell r="G141">
            <v>1215.7894736842104</v>
          </cell>
          <cell r="H141">
            <v>1644</v>
          </cell>
          <cell r="I141">
            <v>4784.04</v>
          </cell>
        </row>
        <row r="142">
          <cell r="A142">
            <v>546553</v>
          </cell>
          <cell r="B142" t="str">
            <v>Gainsborough Adventure Playground Ltd (GAPA)</v>
          </cell>
          <cell r="C142" t="str">
            <v>Gainsborough Adventure Playground Ltd (GAPA)</v>
          </cell>
          <cell r="D142" t="str">
            <v>Voluntary</v>
          </cell>
          <cell r="E142">
            <v>1626</v>
          </cell>
          <cell r="F142">
            <v>3434.1120000000005</v>
          </cell>
          <cell r="G142">
            <v>4421.0526315789475</v>
          </cell>
          <cell r="H142">
            <v>2010</v>
          </cell>
          <cell r="I142">
            <v>5849.1</v>
          </cell>
        </row>
        <row r="143">
          <cell r="A143">
            <v>533143</v>
          </cell>
          <cell r="B143" t="str">
            <v xml:space="preserve">Debbie Craft Childminding  </v>
          </cell>
          <cell r="C143" t="str">
            <v xml:space="preserve">Debbie Craft Childminding  </v>
          </cell>
          <cell r="D143" t="str">
            <v>Childminder</v>
          </cell>
          <cell r="E143">
            <v>0</v>
          </cell>
          <cell r="F143">
            <v>0</v>
          </cell>
          <cell r="G143">
            <v>0</v>
          </cell>
          <cell r="H143">
            <v>210</v>
          </cell>
          <cell r="I143">
            <v>611.09999999999991</v>
          </cell>
        </row>
        <row r="144">
          <cell r="A144">
            <v>546415</v>
          </cell>
          <cell r="B144" t="str">
            <v>Morton Pre School</v>
          </cell>
          <cell r="C144" t="str">
            <v>Morton Pre School</v>
          </cell>
          <cell r="D144" t="str">
            <v>Private</v>
          </cell>
          <cell r="E144">
            <v>3066</v>
          </cell>
          <cell r="F144">
            <v>6475.3919999999998</v>
          </cell>
          <cell r="G144">
            <v>0</v>
          </cell>
          <cell r="H144">
            <v>630</v>
          </cell>
          <cell r="I144">
            <v>1833.3</v>
          </cell>
        </row>
        <row r="145">
          <cell r="A145">
            <v>599371</v>
          </cell>
          <cell r="B145" t="str">
            <v>Bearhugs</v>
          </cell>
          <cell r="C145" t="str">
            <v>Bearhugs</v>
          </cell>
          <cell r="D145" t="str">
            <v>Private</v>
          </cell>
          <cell r="E145">
            <v>3184</v>
          </cell>
          <cell r="F145">
            <v>6724.6080000000002</v>
          </cell>
          <cell r="G145">
            <v>552.63157894736844</v>
          </cell>
          <cell r="H145">
            <v>588</v>
          </cell>
          <cell r="I145">
            <v>1711.08</v>
          </cell>
        </row>
        <row r="146">
          <cell r="A146">
            <v>546509</v>
          </cell>
          <cell r="B146" t="str">
            <v>Greenwich House School, Kindergarten &amp; Creche</v>
          </cell>
          <cell r="C146" t="str">
            <v>Greenwich House School, Kindergarten &amp; Creche</v>
          </cell>
          <cell r="D146" t="str">
            <v>Independent</v>
          </cell>
          <cell r="E146">
            <v>4802</v>
          </cell>
          <cell r="F146">
            <v>10141.824000000001</v>
          </cell>
          <cell r="G146">
            <v>773.68421052631584</v>
          </cell>
          <cell r="H146">
            <v>210</v>
          </cell>
          <cell r="I146">
            <v>611.09999999999991</v>
          </cell>
        </row>
        <row r="147">
          <cell r="A147">
            <v>683834</v>
          </cell>
          <cell r="B147" t="str">
            <v xml:space="preserve">Little Kingdom Childcare </v>
          </cell>
          <cell r="C147" t="str">
            <v xml:space="preserve">Little Kingdom Childcare </v>
          </cell>
          <cell r="D147" t="str">
            <v>Childminder</v>
          </cell>
          <cell r="E147">
            <v>210</v>
          </cell>
          <cell r="F147">
            <v>432.18</v>
          </cell>
          <cell r="G147">
            <v>0</v>
          </cell>
          <cell r="H147">
            <v>210</v>
          </cell>
          <cell r="I147">
            <v>611.09999999999991</v>
          </cell>
        </row>
        <row r="148">
          <cell r="A148">
            <v>684095</v>
          </cell>
          <cell r="B148" t="str">
            <v>Happy Bunnies</v>
          </cell>
          <cell r="C148" t="str">
            <v>Happy Bunnies</v>
          </cell>
          <cell r="D148" t="str">
            <v>Childminder</v>
          </cell>
          <cell r="E148">
            <v>0</v>
          </cell>
          <cell r="F148">
            <v>0</v>
          </cell>
          <cell r="G148">
            <v>0</v>
          </cell>
          <cell r="H148">
            <v>70</v>
          </cell>
          <cell r="I148">
            <v>203.7</v>
          </cell>
        </row>
        <row r="149">
          <cell r="A149">
            <v>521632</v>
          </cell>
          <cell r="B149" t="str">
            <v>St Hughs Nursery Woodhall Spa</v>
          </cell>
          <cell r="C149" t="str">
            <v>St Hughs Nursery Woodhall Spa</v>
          </cell>
          <cell r="D149" t="str">
            <v>Independent</v>
          </cell>
          <cell r="E149">
            <v>6604</v>
          </cell>
          <cell r="F149">
            <v>13947.648000000001</v>
          </cell>
          <cell r="G149">
            <v>165.78947368421055</v>
          </cell>
          <cell r="H149">
            <v>0</v>
          </cell>
          <cell r="I149">
            <v>0</v>
          </cell>
        </row>
        <row r="150">
          <cell r="A150">
            <v>520801</v>
          </cell>
          <cell r="B150" t="str">
            <v>Teddy Bears Day Nursery</v>
          </cell>
          <cell r="C150" t="str">
            <v>Teddy Bears Day Nursery</v>
          </cell>
          <cell r="D150" t="str">
            <v>Private</v>
          </cell>
          <cell r="E150">
            <v>4410</v>
          </cell>
          <cell r="F150">
            <v>9313.92</v>
          </cell>
          <cell r="G150">
            <v>221.05263157894737</v>
          </cell>
          <cell r="H150">
            <v>840</v>
          </cell>
          <cell r="I150">
            <v>2444.3999999999996</v>
          </cell>
        </row>
        <row r="151">
          <cell r="A151">
            <v>546541</v>
          </cell>
          <cell r="B151" t="str">
            <v>Little Treasures Nursery Skegness</v>
          </cell>
          <cell r="C151" t="str">
            <v>Little Treasures Nursery Skegness</v>
          </cell>
          <cell r="D151" t="str">
            <v>Private</v>
          </cell>
          <cell r="E151">
            <v>4220</v>
          </cell>
          <cell r="F151">
            <v>8912.64</v>
          </cell>
          <cell r="G151">
            <v>3426.3157894736842</v>
          </cell>
          <cell r="H151">
            <v>3684</v>
          </cell>
          <cell r="I151">
            <v>10720.439999999999</v>
          </cell>
        </row>
        <row r="152">
          <cell r="A152">
            <v>684011</v>
          </cell>
          <cell r="B152" t="str">
            <v>First Timers preschool</v>
          </cell>
          <cell r="C152" t="str">
            <v>First Timers preschool</v>
          </cell>
          <cell r="D152" t="str">
            <v>Private</v>
          </cell>
          <cell r="E152">
            <v>4830</v>
          </cell>
          <cell r="F152">
            <v>10200.959999999999</v>
          </cell>
          <cell r="G152">
            <v>0</v>
          </cell>
          <cell r="H152">
            <v>420</v>
          </cell>
          <cell r="I152">
            <v>1222.1999999999998</v>
          </cell>
        </row>
        <row r="153">
          <cell r="A153">
            <v>546508</v>
          </cell>
          <cell r="B153" t="str">
            <v>Digby Village Pre-School</v>
          </cell>
          <cell r="C153" t="str">
            <v>Digby Village Pre-School</v>
          </cell>
          <cell r="D153" t="str">
            <v>Voluntary</v>
          </cell>
          <cell r="E153">
            <v>1260</v>
          </cell>
          <cell r="F153">
            <v>2661.12</v>
          </cell>
          <cell r="G153">
            <v>0</v>
          </cell>
          <cell r="H153">
            <v>210</v>
          </cell>
          <cell r="I153">
            <v>611.09999999999991</v>
          </cell>
        </row>
        <row r="154">
          <cell r="A154">
            <v>546515</v>
          </cell>
          <cell r="B154" t="str">
            <v>Reepham Preschool</v>
          </cell>
          <cell r="C154" t="str">
            <v>Reepham Preschool</v>
          </cell>
          <cell r="D154" t="str">
            <v>Voluntary</v>
          </cell>
          <cell r="E154">
            <v>2730</v>
          </cell>
          <cell r="F154">
            <v>5765.76</v>
          </cell>
          <cell r="G154">
            <v>221.05263157894737</v>
          </cell>
          <cell r="H154">
            <v>210</v>
          </cell>
          <cell r="I154">
            <v>611.09999999999991</v>
          </cell>
        </row>
        <row r="155">
          <cell r="A155">
            <v>517375</v>
          </cell>
          <cell r="B155" t="str">
            <v>Shining Stars Day Nursery</v>
          </cell>
          <cell r="C155" t="str">
            <v>Shining Stars Day Nursery</v>
          </cell>
          <cell r="D155" t="str">
            <v>Voluntary</v>
          </cell>
          <cell r="E155">
            <v>4782</v>
          </cell>
          <cell r="F155">
            <v>10099.584000000001</v>
          </cell>
          <cell r="G155">
            <v>6465.7894736842109</v>
          </cell>
          <cell r="H155">
            <v>3936</v>
          </cell>
          <cell r="I155">
            <v>11453.759999999998</v>
          </cell>
        </row>
        <row r="156">
          <cell r="A156">
            <v>511347</v>
          </cell>
          <cell r="B156" t="str">
            <v>St Thomas Children's Centre</v>
          </cell>
          <cell r="C156" t="str">
            <v>St Thomas Children's Centre</v>
          </cell>
          <cell r="D156" t="str">
            <v>Voluntary</v>
          </cell>
          <cell r="E156">
            <v>8400</v>
          </cell>
          <cell r="F156">
            <v>17740.8</v>
          </cell>
          <cell r="G156">
            <v>663.1578947368422</v>
          </cell>
          <cell r="H156">
            <v>1470</v>
          </cell>
          <cell r="I156">
            <v>3710.2499999999991</v>
          </cell>
        </row>
        <row r="157">
          <cell r="A157">
            <v>546412</v>
          </cell>
          <cell r="B157" t="str">
            <v>Caythorpe Preschool</v>
          </cell>
          <cell r="C157" t="str">
            <v>Caythorpe Preschool</v>
          </cell>
          <cell r="D157" t="str">
            <v>Voluntary</v>
          </cell>
          <cell r="E157">
            <v>1386</v>
          </cell>
          <cell r="F157">
            <v>2927.2320000000004</v>
          </cell>
          <cell r="G157">
            <v>0</v>
          </cell>
          <cell r="H157">
            <v>420</v>
          </cell>
          <cell r="I157">
            <v>1222.1999999999998</v>
          </cell>
        </row>
        <row r="158">
          <cell r="A158">
            <v>546419</v>
          </cell>
          <cell r="B158" t="str">
            <v>Building Blocks Kindergarten Bourne</v>
          </cell>
          <cell r="C158" t="str">
            <v>Building Blocks Kindergarten Bourne</v>
          </cell>
          <cell r="D158" t="str">
            <v>Private</v>
          </cell>
          <cell r="E158">
            <v>6728</v>
          </cell>
          <cell r="F158">
            <v>14209.536</v>
          </cell>
          <cell r="G158">
            <v>0</v>
          </cell>
          <cell r="H158">
            <v>1206</v>
          </cell>
          <cell r="I158">
            <v>3509.4599999999996</v>
          </cell>
        </row>
        <row r="159">
          <cell r="A159">
            <v>524655</v>
          </cell>
          <cell r="B159" t="str">
            <v>Potterhanworth Preschool</v>
          </cell>
          <cell r="C159" t="str">
            <v>Potterhanworth Preschool</v>
          </cell>
          <cell r="D159" t="str">
            <v>Voluntary</v>
          </cell>
          <cell r="E159">
            <v>1848</v>
          </cell>
          <cell r="F159">
            <v>3902.9759999999997</v>
          </cell>
          <cell r="G159">
            <v>0</v>
          </cell>
          <cell r="H159">
            <v>168</v>
          </cell>
          <cell r="I159">
            <v>488.88</v>
          </cell>
        </row>
        <row r="160">
          <cell r="A160">
            <v>599384</v>
          </cell>
          <cell r="B160" t="str">
            <v>Treasure Chest Day Nursery</v>
          </cell>
          <cell r="C160" t="str">
            <v>Treasure Chest Day Nursery</v>
          </cell>
          <cell r="D160" t="str">
            <v>Private</v>
          </cell>
          <cell r="E160">
            <v>1590</v>
          </cell>
          <cell r="F160">
            <v>3358.0800000000004</v>
          </cell>
          <cell r="G160">
            <v>0</v>
          </cell>
          <cell r="H160">
            <v>1206</v>
          </cell>
          <cell r="I160">
            <v>3509.4599999999996</v>
          </cell>
        </row>
        <row r="161">
          <cell r="A161">
            <v>546501</v>
          </cell>
          <cell r="B161" t="str">
            <v>St Hughs Preschool Playcentre North Hykeham</v>
          </cell>
          <cell r="C161" t="str">
            <v>St Hughs Preschool Playcentre North Hykeham</v>
          </cell>
          <cell r="D161" t="str">
            <v>Private</v>
          </cell>
          <cell r="E161">
            <v>1092</v>
          </cell>
          <cell r="F161">
            <v>2306.3040000000001</v>
          </cell>
          <cell r="G161">
            <v>110.52631578947368</v>
          </cell>
          <cell r="H161">
            <v>0</v>
          </cell>
          <cell r="I161">
            <v>0</v>
          </cell>
        </row>
        <row r="162">
          <cell r="A162">
            <v>684109</v>
          </cell>
          <cell r="B162" t="str">
            <v>Dancing Daffodils Childminding Service</v>
          </cell>
          <cell r="C162" t="str">
            <v>Dancing Daffodils Childminding Service</v>
          </cell>
          <cell r="D162" t="str">
            <v>Childminder</v>
          </cell>
          <cell r="E162">
            <v>0</v>
          </cell>
          <cell r="F162">
            <v>0</v>
          </cell>
          <cell r="G162">
            <v>0</v>
          </cell>
          <cell r="H162">
            <v>840</v>
          </cell>
          <cell r="I162">
            <v>2444.3999999999996</v>
          </cell>
        </row>
        <row r="163">
          <cell r="A163">
            <v>546533</v>
          </cell>
          <cell r="B163" t="str">
            <v>Under 5's Ltd Lincoln Central Children Centre (Bishop King)</v>
          </cell>
          <cell r="C163" t="str">
            <v>Under 5's Ltd Lincoln Central Children Centre (Bishop King)</v>
          </cell>
          <cell r="D163" t="str">
            <v>Private</v>
          </cell>
          <cell r="E163">
            <v>3570</v>
          </cell>
          <cell r="F163">
            <v>7539.84</v>
          </cell>
          <cell r="G163">
            <v>1878.9473684210527</v>
          </cell>
          <cell r="H163">
            <v>2310</v>
          </cell>
          <cell r="I163">
            <v>6722.0999999999995</v>
          </cell>
        </row>
        <row r="164">
          <cell r="A164">
            <v>511050</v>
          </cell>
          <cell r="B164" t="str">
            <v>Handel House Prep. School</v>
          </cell>
          <cell r="C164" t="str">
            <v>Handel House Prep. School</v>
          </cell>
          <cell r="D164" t="str">
            <v>Independent</v>
          </cell>
          <cell r="E164">
            <v>7091.5</v>
          </cell>
          <cell r="F164">
            <v>14977.248000000001</v>
          </cell>
          <cell r="G164">
            <v>1215.7894736842104</v>
          </cell>
          <cell r="H164">
            <v>0</v>
          </cell>
          <cell r="I164">
            <v>0</v>
          </cell>
        </row>
        <row r="165">
          <cell r="A165">
            <v>546489</v>
          </cell>
          <cell r="B165" t="str">
            <v>Frampton Community Play Group</v>
          </cell>
          <cell r="C165" t="str">
            <v>Frampton Community Play Group</v>
          </cell>
          <cell r="D165" t="str">
            <v>Voluntary</v>
          </cell>
          <cell r="E165">
            <v>1890</v>
          </cell>
          <cell r="F165">
            <v>3991.6800000000003</v>
          </cell>
          <cell r="G165">
            <v>331.5789473684211</v>
          </cell>
          <cell r="H165">
            <v>1848</v>
          </cell>
          <cell r="I165">
            <v>5377.6799999999994</v>
          </cell>
        </row>
        <row r="166">
          <cell r="A166">
            <v>514127</v>
          </cell>
          <cell r="B166" t="str">
            <v>Witham Hall School</v>
          </cell>
          <cell r="C166" t="str">
            <v>Witham Hall School</v>
          </cell>
          <cell r="D166" t="str">
            <v>Independent</v>
          </cell>
          <cell r="E166">
            <v>3600</v>
          </cell>
          <cell r="F166">
            <v>7603.2</v>
          </cell>
          <cell r="G166">
            <v>55.263157894736842</v>
          </cell>
          <cell r="H166">
            <v>0</v>
          </cell>
          <cell r="I166">
            <v>0</v>
          </cell>
        </row>
        <row r="167">
          <cell r="A167">
            <v>546505</v>
          </cell>
          <cell r="B167" t="str">
            <v>Sandhills Day Nursery Boston</v>
          </cell>
          <cell r="C167" t="str">
            <v>Sandhills Day Nursery Boston</v>
          </cell>
          <cell r="D167" t="str">
            <v>Private</v>
          </cell>
          <cell r="E167">
            <v>8298</v>
          </cell>
          <cell r="F167">
            <v>17525.376</v>
          </cell>
          <cell r="G167">
            <v>3647.3684210526317</v>
          </cell>
          <cell r="H167">
            <v>2046</v>
          </cell>
          <cell r="I167">
            <v>5953.8599999999988</v>
          </cell>
        </row>
        <row r="168">
          <cell r="A168">
            <v>683903</v>
          </cell>
          <cell r="B168" t="str">
            <v>Cherry Trees Day Nursery</v>
          </cell>
          <cell r="C168" t="str">
            <v>Cherry Trees Day Nursery</v>
          </cell>
          <cell r="D168" t="str">
            <v>Private</v>
          </cell>
          <cell r="E168">
            <v>4632</v>
          </cell>
          <cell r="F168">
            <v>9782.7839999999997</v>
          </cell>
          <cell r="G168">
            <v>1381.578947368421</v>
          </cell>
          <cell r="H168">
            <v>1380</v>
          </cell>
          <cell r="I168">
            <v>4015.7999999999997</v>
          </cell>
        </row>
        <row r="169">
          <cell r="A169">
            <v>684132</v>
          </cell>
          <cell r="B169" t="str">
            <v>Vicky Jackson</v>
          </cell>
          <cell r="C169" t="str">
            <v>Vicky Jackson</v>
          </cell>
          <cell r="D169" t="str">
            <v>Childminder</v>
          </cell>
          <cell r="E169">
            <v>0</v>
          </cell>
          <cell r="F169">
            <v>0</v>
          </cell>
          <cell r="G169">
            <v>0</v>
          </cell>
          <cell r="H169">
            <v>210</v>
          </cell>
          <cell r="I169">
            <v>611.09999999999991</v>
          </cell>
        </row>
        <row r="170">
          <cell r="A170">
            <v>515525</v>
          </cell>
          <cell r="B170" t="str">
            <v>Sutton-on-Sea Sandcastles Preschool</v>
          </cell>
          <cell r="C170" t="str">
            <v>Sutton-on-Sea Sandcastles Preschool</v>
          </cell>
          <cell r="D170" t="str">
            <v>Private</v>
          </cell>
          <cell r="E170">
            <v>2730</v>
          </cell>
          <cell r="F170">
            <v>5765.76</v>
          </cell>
          <cell r="G170">
            <v>1326.3157894736844</v>
          </cell>
          <cell r="H170">
            <v>840</v>
          </cell>
          <cell r="I170">
            <v>2444.3999999999996</v>
          </cell>
        </row>
        <row r="171">
          <cell r="A171">
            <v>546439</v>
          </cell>
          <cell r="B171" t="str">
            <v>Cranwell Romper Room</v>
          </cell>
          <cell r="C171" t="str">
            <v>Cranwell Romper Room</v>
          </cell>
          <cell r="D171" t="str">
            <v>Voluntary</v>
          </cell>
          <cell r="E171">
            <v>3444</v>
          </cell>
          <cell r="F171">
            <v>7273.7279999999992</v>
          </cell>
          <cell r="G171">
            <v>0</v>
          </cell>
          <cell r="H171">
            <v>0</v>
          </cell>
          <cell r="I171">
            <v>0</v>
          </cell>
        </row>
        <row r="172">
          <cell r="A172">
            <v>511797</v>
          </cell>
          <cell r="B172" t="str">
            <v>Albion House Nursery</v>
          </cell>
          <cell r="C172" t="str">
            <v>Albion House Nursery</v>
          </cell>
          <cell r="D172" t="str">
            <v>Private</v>
          </cell>
          <cell r="E172">
            <v>2952</v>
          </cell>
          <cell r="F172">
            <v>6234.6240000000007</v>
          </cell>
          <cell r="G172">
            <v>276.31578947368422</v>
          </cell>
          <cell r="H172">
            <v>402</v>
          </cell>
          <cell r="I172">
            <v>1169.82</v>
          </cell>
        </row>
        <row r="173">
          <cell r="A173">
            <v>684043</v>
          </cell>
          <cell r="B173" t="str">
            <v>Happy Lil Stars Childminding</v>
          </cell>
          <cell r="C173" t="str">
            <v>Happy Lil Stars Childminding</v>
          </cell>
          <cell r="D173" t="str">
            <v>Childminder</v>
          </cell>
          <cell r="E173">
            <v>210</v>
          </cell>
          <cell r="F173">
            <v>432.18</v>
          </cell>
          <cell r="G173">
            <v>0</v>
          </cell>
          <cell r="H173">
            <v>0</v>
          </cell>
          <cell r="I173">
            <v>0</v>
          </cell>
        </row>
        <row r="174">
          <cell r="A174">
            <v>546498</v>
          </cell>
          <cell r="B174" t="str">
            <v>Angels Childcare</v>
          </cell>
          <cell r="C174" t="str">
            <v>Angels Childcare</v>
          </cell>
          <cell r="D174" t="str">
            <v>Private</v>
          </cell>
          <cell r="E174">
            <v>5190</v>
          </cell>
          <cell r="F174">
            <v>10961.279999999999</v>
          </cell>
          <cell r="G174">
            <v>276.31578947368422</v>
          </cell>
          <cell r="H174">
            <v>1014</v>
          </cell>
          <cell r="I174">
            <v>2950.74</v>
          </cell>
        </row>
        <row r="175">
          <cell r="A175">
            <v>546497</v>
          </cell>
          <cell r="B175" t="str">
            <v>Gipsey Bridge Preschool</v>
          </cell>
          <cell r="C175" t="str">
            <v>Gipsy Bridge Preschool</v>
          </cell>
          <cell r="D175" t="str">
            <v>Voluntary</v>
          </cell>
          <cell r="E175">
            <v>3360</v>
          </cell>
          <cell r="F175">
            <v>7096.3200000000006</v>
          </cell>
          <cell r="G175">
            <v>0</v>
          </cell>
          <cell r="H175">
            <v>630</v>
          </cell>
          <cell r="I175">
            <v>1833.3</v>
          </cell>
        </row>
        <row r="176">
          <cell r="A176">
            <v>518764</v>
          </cell>
          <cell r="B176" t="str">
            <v>Scotter Preschool</v>
          </cell>
          <cell r="C176" t="str">
            <v>Scotter Preschool</v>
          </cell>
          <cell r="D176" t="str">
            <v>Voluntary</v>
          </cell>
          <cell r="E176">
            <v>2394</v>
          </cell>
          <cell r="F176">
            <v>5056.1279999999997</v>
          </cell>
          <cell r="G176">
            <v>552.63157894736844</v>
          </cell>
          <cell r="H176">
            <v>630</v>
          </cell>
          <cell r="I176">
            <v>1833.3</v>
          </cell>
        </row>
        <row r="177">
          <cell r="A177">
            <v>683818</v>
          </cell>
          <cell r="B177" t="str">
            <v>Bev Whyler</v>
          </cell>
          <cell r="C177" t="str">
            <v>Bev Whyler</v>
          </cell>
          <cell r="D177" t="str">
            <v>Childminder</v>
          </cell>
          <cell r="E177">
            <v>192</v>
          </cell>
          <cell r="F177">
            <v>395.13600000000002</v>
          </cell>
          <cell r="G177">
            <v>0</v>
          </cell>
          <cell r="H177">
            <v>0</v>
          </cell>
          <cell r="I177">
            <v>0</v>
          </cell>
        </row>
        <row r="178">
          <cell r="A178">
            <v>546438</v>
          </cell>
          <cell r="B178" t="str">
            <v>Donnington On Bain Under 5's</v>
          </cell>
          <cell r="C178" t="str">
            <v>Donnington On Bain Under 5's</v>
          </cell>
          <cell r="D178" t="str">
            <v>Voluntary</v>
          </cell>
          <cell r="E178">
            <v>1890</v>
          </cell>
          <cell r="F178">
            <v>3991.6800000000003</v>
          </cell>
          <cell r="G178">
            <v>110.52631578947368</v>
          </cell>
          <cell r="H178">
            <v>378</v>
          </cell>
          <cell r="I178">
            <v>1099.98</v>
          </cell>
        </row>
        <row r="179">
          <cell r="A179">
            <v>513328</v>
          </cell>
          <cell r="B179" t="str">
            <v>Small Saints Preschool</v>
          </cell>
          <cell r="C179" t="str">
            <v>Small Saints Preschool</v>
          </cell>
          <cell r="D179" t="str">
            <v>Voluntary</v>
          </cell>
          <cell r="E179">
            <v>12978</v>
          </cell>
          <cell r="F179">
            <v>27409.535999999996</v>
          </cell>
          <cell r="G179">
            <v>3813.1578947368416</v>
          </cell>
          <cell r="H179">
            <v>4060</v>
          </cell>
          <cell r="I179">
            <v>11814.6</v>
          </cell>
        </row>
        <row r="180">
          <cell r="A180">
            <v>684031</v>
          </cell>
          <cell r="B180" t="str">
            <v>Fun Days</v>
          </cell>
          <cell r="C180" t="str">
            <v>Fun Days</v>
          </cell>
          <cell r="D180" t="str">
            <v>Childminder</v>
          </cell>
          <cell r="E180">
            <v>126</v>
          </cell>
          <cell r="F180">
            <v>259.30799999999999</v>
          </cell>
          <cell r="G180">
            <v>0</v>
          </cell>
          <cell r="H180">
            <v>0</v>
          </cell>
          <cell r="I180">
            <v>0</v>
          </cell>
        </row>
        <row r="181">
          <cell r="A181">
            <v>581263</v>
          </cell>
          <cell r="B181" t="str">
            <v>Sutton St James Playgroup</v>
          </cell>
          <cell r="C181" t="str">
            <v>Sutton St James Playgroup</v>
          </cell>
          <cell r="D181" t="str">
            <v>Voluntary</v>
          </cell>
          <cell r="E181">
            <v>2436</v>
          </cell>
          <cell r="F181">
            <v>5144.8319999999994</v>
          </cell>
          <cell r="G181">
            <v>0</v>
          </cell>
          <cell r="H181">
            <v>420</v>
          </cell>
          <cell r="I181">
            <v>1222.1999999999998</v>
          </cell>
        </row>
        <row r="182">
          <cell r="A182">
            <v>500087</v>
          </cell>
          <cell r="B182" t="str">
            <v>REES</v>
          </cell>
          <cell r="C182" t="str">
            <v>REES</v>
          </cell>
          <cell r="D182" t="str">
            <v>Childminder</v>
          </cell>
          <cell r="E182">
            <v>276</v>
          </cell>
          <cell r="F182">
            <v>568.00800000000004</v>
          </cell>
          <cell r="G182">
            <v>0</v>
          </cell>
          <cell r="H182">
            <v>84</v>
          </cell>
          <cell r="I182">
            <v>244.44</v>
          </cell>
        </row>
        <row r="183">
          <cell r="A183">
            <v>684108</v>
          </cell>
          <cell r="B183" t="str">
            <v>Louise Stamp</v>
          </cell>
          <cell r="C183" t="str">
            <v>Louise Stamp</v>
          </cell>
          <cell r="D183" t="str">
            <v>Childminder</v>
          </cell>
          <cell r="E183">
            <v>210</v>
          </cell>
          <cell r="F183">
            <v>432.18</v>
          </cell>
          <cell r="G183">
            <v>0</v>
          </cell>
          <cell r="H183">
            <v>0</v>
          </cell>
          <cell r="I183">
            <v>0</v>
          </cell>
        </row>
        <row r="184">
          <cell r="A184">
            <v>683997</v>
          </cell>
          <cell r="B184" t="str">
            <v>Sue Barrett</v>
          </cell>
          <cell r="C184" t="str">
            <v>Sue Barrett</v>
          </cell>
          <cell r="D184" t="str">
            <v>Childminder</v>
          </cell>
          <cell r="E184">
            <v>0</v>
          </cell>
          <cell r="F184">
            <v>0</v>
          </cell>
          <cell r="G184">
            <v>55.263157894736842</v>
          </cell>
          <cell r="H184">
            <v>0</v>
          </cell>
          <cell r="I184">
            <v>0</v>
          </cell>
        </row>
        <row r="185">
          <cell r="A185">
            <v>500085</v>
          </cell>
          <cell r="B185" t="str">
            <v>Caroline's Childcare</v>
          </cell>
          <cell r="C185" t="str">
            <v>Caroline's Childcare</v>
          </cell>
          <cell r="D185" t="str">
            <v>Childminder</v>
          </cell>
          <cell r="E185">
            <v>0</v>
          </cell>
          <cell r="F185">
            <v>0</v>
          </cell>
          <cell r="G185">
            <v>331.5789473684211</v>
          </cell>
          <cell r="H185">
            <v>0</v>
          </cell>
          <cell r="I185">
            <v>0</v>
          </cell>
        </row>
        <row r="186">
          <cell r="A186">
            <v>683909</v>
          </cell>
          <cell r="B186" t="str">
            <v>Mandy Smith</v>
          </cell>
          <cell r="C186" t="str">
            <v>Mandy Smith</v>
          </cell>
          <cell r="D186" t="str">
            <v>Childminder</v>
          </cell>
          <cell r="E186">
            <v>210</v>
          </cell>
          <cell r="F186">
            <v>432.18</v>
          </cell>
          <cell r="G186">
            <v>165.78947368421055</v>
          </cell>
          <cell r="H186">
            <v>768</v>
          </cell>
          <cell r="I186">
            <v>2234.8799999999997</v>
          </cell>
        </row>
        <row r="187">
          <cell r="A187">
            <v>683855</v>
          </cell>
          <cell r="B187" t="str">
            <v xml:space="preserve">Sunflowers Child-Minding     </v>
          </cell>
          <cell r="C187" t="str">
            <v xml:space="preserve">Sunflowers Child-Minding     </v>
          </cell>
          <cell r="D187" t="str">
            <v>Childminder</v>
          </cell>
          <cell r="E187">
            <v>210</v>
          </cell>
          <cell r="F187">
            <v>432.18</v>
          </cell>
          <cell r="G187">
            <v>55.263157894736842</v>
          </cell>
          <cell r="H187">
            <v>0</v>
          </cell>
          <cell r="I187">
            <v>0</v>
          </cell>
        </row>
        <row r="188">
          <cell r="A188">
            <v>684049</v>
          </cell>
          <cell r="B188" t="str">
            <v>Sue Thorpe Childminder</v>
          </cell>
          <cell r="C188" t="str">
            <v>Sue Thorpe Childminder</v>
          </cell>
          <cell r="D188" t="str">
            <v>Childminder</v>
          </cell>
          <cell r="E188">
            <v>0</v>
          </cell>
          <cell r="F188">
            <v>0</v>
          </cell>
          <cell r="G188">
            <v>0</v>
          </cell>
          <cell r="H188">
            <v>192</v>
          </cell>
          <cell r="I188">
            <v>558.71999999999991</v>
          </cell>
        </row>
        <row r="189">
          <cell r="A189">
            <v>683922</v>
          </cell>
          <cell r="B189" t="str">
            <v>Positive Childcare</v>
          </cell>
          <cell r="C189" t="str">
            <v>Positive Childcare</v>
          </cell>
          <cell r="D189" t="str">
            <v>Childminder</v>
          </cell>
          <cell r="E189">
            <v>1728</v>
          </cell>
          <cell r="F189">
            <v>3556.2240000000002</v>
          </cell>
          <cell r="G189">
            <v>552.63157894736844</v>
          </cell>
          <cell r="H189">
            <v>384</v>
          </cell>
          <cell r="I189">
            <v>1117.4399999999998</v>
          </cell>
        </row>
        <row r="190">
          <cell r="A190">
            <v>684020</v>
          </cell>
          <cell r="B190" t="str">
            <v>Holly House Childcare</v>
          </cell>
          <cell r="C190" t="str">
            <v>Holly House Childcare</v>
          </cell>
          <cell r="D190" t="str">
            <v>Childminder</v>
          </cell>
          <cell r="E190">
            <v>126</v>
          </cell>
          <cell r="F190">
            <v>259.30799999999999</v>
          </cell>
          <cell r="G190">
            <v>0</v>
          </cell>
          <cell r="H190">
            <v>0</v>
          </cell>
          <cell r="I190">
            <v>0</v>
          </cell>
        </row>
        <row r="191">
          <cell r="A191">
            <v>546442</v>
          </cell>
          <cell r="B191" t="str">
            <v>Redcroft Day Nursery</v>
          </cell>
          <cell r="C191" t="str">
            <v>Redcroft Day Nursery</v>
          </cell>
          <cell r="D191" t="str">
            <v>Private</v>
          </cell>
          <cell r="E191">
            <v>5668</v>
          </cell>
          <cell r="F191">
            <v>11970.815999999999</v>
          </cell>
          <cell r="G191">
            <v>276.31578947368422</v>
          </cell>
          <cell r="H191">
            <v>840</v>
          </cell>
          <cell r="I191">
            <v>2444.3999999999996</v>
          </cell>
        </row>
        <row r="192">
          <cell r="A192">
            <v>500103</v>
          </cell>
          <cell r="B192" t="str">
            <v>RaRa's Rascals</v>
          </cell>
          <cell r="C192" t="str">
            <v>RaRa's Rascals</v>
          </cell>
          <cell r="D192" t="str">
            <v>Childminder</v>
          </cell>
          <cell r="E192">
            <v>84</v>
          </cell>
          <cell r="F192">
            <v>172.87200000000001</v>
          </cell>
          <cell r="G192">
            <v>0</v>
          </cell>
          <cell r="H192">
            <v>0</v>
          </cell>
          <cell r="I192">
            <v>0</v>
          </cell>
        </row>
        <row r="193">
          <cell r="A193">
            <v>533157</v>
          </cell>
          <cell r="B193" t="str">
            <v xml:space="preserve">Little Stars  </v>
          </cell>
          <cell r="C193" t="str">
            <v xml:space="preserve">Little Stars  </v>
          </cell>
          <cell r="D193" t="str">
            <v>Childminder</v>
          </cell>
          <cell r="E193">
            <v>0</v>
          </cell>
          <cell r="F193">
            <v>0</v>
          </cell>
          <cell r="G193">
            <v>55.263157894736842</v>
          </cell>
          <cell r="H193">
            <v>420</v>
          </cell>
          <cell r="I193">
            <v>1222.1999999999998</v>
          </cell>
        </row>
        <row r="194">
          <cell r="A194">
            <v>684045</v>
          </cell>
          <cell r="B194" t="str">
            <v>Mo's Childcare</v>
          </cell>
          <cell r="C194" t="str">
            <v>Mo's Childcare</v>
          </cell>
          <cell r="D194" t="str">
            <v>Childminder</v>
          </cell>
          <cell r="E194">
            <v>0</v>
          </cell>
          <cell r="F194">
            <v>0</v>
          </cell>
          <cell r="G194">
            <v>0</v>
          </cell>
          <cell r="H194">
            <v>192</v>
          </cell>
          <cell r="I194">
            <v>558.71999999999991</v>
          </cell>
        </row>
        <row r="195">
          <cell r="A195">
            <v>533136</v>
          </cell>
          <cell r="B195" t="str">
            <v xml:space="preserve">Little Buttons </v>
          </cell>
          <cell r="C195" t="str">
            <v xml:space="preserve">Little Buttons </v>
          </cell>
          <cell r="D195" t="str">
            <v>Childminder</v>
          </cell>
          <cell r="E195">
            <v>192</v>
          </cell>
          <cell r="F195">
            <v>395.13600000000002</v>
          </cell>
          <cell r="G195">
            <v>0</v>
          </cell>
          <cell r="H195">
            <v>0</v>
          </cell>
          <cell r="I195">
            <v>0</v>
          </cell>
        </row>
        <row r="196">
          <cell r="A196">
            <v>546581</v>
          </cell>
          <cell r="B196" t="str">
            <v>Sunflower Lodge Nursery</v>
          </cell>
          <cell r="C196" t="str">
            <v>Sunflower Lodge Nursery</v>
          </cell>
          <cell r="D196" t="str">
            <v>Private</v>
          </cell>
          <cell r="E196">
            <v>5382</v>
          </cell>
          <cell r="F196">
            <v>11366.784</v>
          </cell>
          <cell r="G196">
            <v>55.263157894736842</v>
          </cell>
          <cell r="H196">
            <v>1380</v>
          </cell>
          <cell r="I196">
            <v>4015.7999999999997</v>
          </cell>
        </row>
        <row r="197">
          <cell r="A197">
            <v>683926</v>
          </cell>
          <cell r="B197" t="str">
            <v>Dawn Stokes</v>
          </cell>
          <cell r="C197" t="str">
            <v>Dawn Stokes</v>
          </cell>
          <cell r="D197" t="str">
            <v>Childminder</v>
          </cell>
          <cell r="E197">
            <v>192</v>
          </cell>
          <cell r="F197">
            <v>395.13600000000002</v>
          </cell>
          <cell r="G197">
            <v>0</v>
          </cell>
          <cell r="H197">
            <v>0</v>
          </cell>
          <cell r="I197">
            <v>0</v>
          </cell>
        </row>
        <row r="198">
          <cell r="A198">
            <v>516486</v>
          </cell>
          <cell r="B198" t="str">
            <v>Sea Shells Day Nursery</v>
          </cell>
          <cell r="C198" t="str">
            <v>Sea Shells Day Nursery</v>
          </cell>
          <cell r="D198" t="str">
            <v>Voluntary</v>
          </cell>
          <cell r="E198">
            <v>4578</v>
          </cell>
          <cell r="F198">
            <v>9668.7360000000008</v>
          </cell>
          <cell r="G198">
            <v>2873.6842105263158</v>
          </cell>
          <cell r="H198">
            <v>4158</v>
          </cell>
          <cell r="I198">
            <v>12099.779999999999</v>
          </cell>
        </row>
        <row r="199">
          <cell r="A199">
            <v>683923</v>
          </cell>
          <cell r="B199" t="str">
            <v>Hailey Street</v>
          </cell>
          <cell r="C199" t="str">
            <v>Hailey Street</v>
          </cell>
          <cell r="D199" t="str">
            <v>Childminder</v>
          </cell>
          <cell r="E199">
            <v>402</v>
          </cell>
          <cell r="F199">
            <v>827.31600000000003</v>
          </cell>
          <cell r="G199">
            <v>0</v>
          </cell>
          <cell r="H199">
            <v>420</v>
          </cell>
          <cell r="I199">
            <v>1222.1999999999998</v>
          </cell>
        </row>
        <row r="200">
          <cell r="A200">
            <v>582299</v>
          </cell>
          <cell r="B200" t="str">
            <v xml:space="preserve">Scampton Playmates </v>
          </cell>
          <cell r="C200" t="str">
            <v xml:space="preserve">Scampton Playmates </v>
          </cell>
          <cell r="D200" t="str">
            <v>Voluntary</v>
          </cell>
          <cell r="E200">
            <v>3360</v>
          </cell>
          <cell r="F200">
            <v>7096.3200000000006</v>
          </cell>
          <cell r="G200">
            <v>497.36842105263156</v>
          </cell>
          <cell r="H200">
            <v>630</v>
          </cell>
          <cell r="I200">
            <v>1833.3</v>
          </cell>
        </row>
        <row r="201">
          <cell r="A201">
            <v>530215</v>
          </cell>
          <cell r="B201" t="str">
            <v>Sleaford Day Nursery</v>
          </cell>
          <cell r="C201" t="str">
            <v>Sleaford Day Nursery</v>
          </cell>
          <cell r="D201" t="str">
            <v>Private</v>
          </cell>
          <cell r="E201">
            <v>8676</v>
          </cell>
          <cell r="F201">
            <v>18323.712</v>
          </cell>
          <cell r="G201">
            <v>607.8947368421052</v>
          </cell>
          <cell r="H201">
            <v>1872</v>
          </cell>
          <cell r="I201">
            <v>5447.5199999999995</v>
          </cell>
        </row>
        <row r="202">
          <cell r="A202">
            <v>519274</v>
          </cell>
          <cell r="B202" t="str">
            <v>Rosebery Avenue Community Playgroup</v>
          </cell>
          <cell r="C202" t="str">
            <v>Rosebery Avenue Community Playgroup</v>
          </cell>
          <cell r="D202" t="str">
            <v>Voluntary</v>
          </cell>
          <cell r="E202">
            <v>4704</v>
          </cell>
          <cell r="F202">
            <v>9934.848</v>
          </cell>
          <cell r="G202">
            <v>3205.2631578947367</v>
          </cell>
          <cell r="H202">
            <v>1554</v>
          </cell>
          <cell r="I202">
            <v>4522.1400000000003</v>
          </cell>
        </row>
        <row r="203">
          <cell r="A203">
            <v>684073</v>
          </cell>
          <cell r="B203" t="str">
            <v>Hartsholme Pre School &amp; Kids Club</v>
          </cell>
          <cell r="C203" t="str">
            <v>Hartsholme Pre School &amp; Kids Club</v>
          </cell>
          <cell r="D203" t="str">
            <v>private</v>
          </cell>
          <cell r="E203">
            <v>3150</v>
          </cell>
          <cell r="F203">
            <v>6652.7999999999993</v>
          </cell>
          <cell r="G203">
            <v>386.84210526315792</v>
          </cell>
          <cell r="H203">
            <v>2520</v>
          </cell>
          <cell r="I203">
            <v>7333.2</v>
          </cell>
        </row>
        <row r="204">
          <cell r="A204">
            <v>546491</v>
          </cell>
          <cell r="B204" t="str">
            <v>ABC Day Nursery (Boston)</v>
          </cell>
          <cell r="C204" t="str">
            <v>ABC Day Nursery (Boston)</v>
          </cell>
          <cell r="D204" t="str">
            <v>Private</v>
          </cell>
          <cell r="E204">
            <v>5790</v>
          </cell>
          <cell r="F204">
            <v>12228.48</v>
          </cell>
          <cell r="G204">
            <v>2542.1052631578946</v>
          </cell>
          <cell r="H204">
            <v>1260</v>
          </cell>
          <cell r="I204">
            <v>3666.6</v>
          </cell>
        </row>
        <row r="205">
          <cell r="A205">
            <v>533131</v>
          </cell>
          <cell r="B205" t="str">
            <v>Jacki Storr</v>
          </cell>
          <cell r="C205" t="str">
            <v>Jacki Storr</v>
          </cell>
          <cell r="D205" t="str">
            <v>Childminder</v>
          </cell>
          <cell r="E205">
            <v>252</v>
          </cell>
          <cell r="F205">
            <v>518.61599999999999</v>
          </cell>
          <cell r="G205">
            <v>0</v>
          </cell>
          <cell r="H205">
            <v>0</v>
          </cell>
          <cell r="I205">
            <v>0</v>
          </cell>
        </row>
        <row r="206">
          <cell r="A206">
            <v>501321</v>
          </cell>
          <cell r="B206" t="str">
            <v>Town &amp; Country Kiddies Chestnut House</v>
          </cell>
          <cell r="C206" t="str">
            <v>Town &amp; Country Kiddies Chestnut House</v>
          </cell>
          <cell r="D206" t="str">
            <v>Private</v>
          </cell>
          <cell r="E206">
            <v>4746</v>
          </cell>
          <cell r="F206">
            <v>10023.552000000001</v>
          </cell>
          <cell r="G206">
            <v>828.9473684210526</v>
          </cell>
          <cell r="H206">
            <v>1260</v>
          </cell>
          <cell r="I206">
            <v>3666.6</v>
          </cell>
        </row>
        <row r="207">
          <cell r="A207">
            <v>683772</v>
          </cell>
          <cell r="B207" t="str">
            <v>Bambinos Childminding</v>
          </cell>
          <cell r="C207" t="str">
            <v>Bambinos Childminding</v>
          </cell>
          <cell r="D207" t="str">
            <v>Childminder</v>
          </cell>
          <cell r="E207">
            <v>384</v>
          </cell>
          <cell r="F207">
            <v>790.27200000000005</v>
          </cell>
          <cell r="G207">
            <v>0</v>
          </cell>
          <cell r="H207">
            <v>0</v>
          </cell>
          <cell r="I207">
            <v>0</v>
          </cell>
        </row>
        <row r="208">
          <cell r="A208">
            <v>516493</v>
          </cell>
          <cell r="B208" t="str">
            <v xml:space="preserve">Qwackers Pre-school </v>
          </cell>
          <cell r="C208" t="str">
            <v xml:space="preserve">Qwackers Pre-school </v>
          </cell>
          <cell r="D208" t="str">
            <v>Voluntary</v>
          </cell>
          <cell r="E208">
            <v>5502</v>
          </cell>
          <cell r="F208">
            <v>11620.224</v>
          </cell>
          <cell r="G208">
            <v>1436.8421052631579</v>
          </cell>
          <cell r="H208">
            <v>1092</v>
          </cell>
          <cell r="I208">
            <v>3177.72</v>
          </cell>
        </row>
        <row r="209">
          <cell r="A209">
            <v>546499</v>
          </cell>
          <cell r="B209" t="str">
            <v>Bailgate Pre-school</v>
          </cell>
          <cell r="C209" t="str">
            <v>Bailgate Pre-school</v>
          </cell>
          <cell r="D209" t="str">
            <v>Voluntary</v>
          </cell>
          <cell r="E209">
            <v>1260</v>
          </cell>
          <cell r="F209">
            <v>2661.12</v>
          </cell>
          <cell r="G209">
            <v>1602.6315789473683</v>
          </cell>
          <cell r="H209">
            <v>168</v>
          </cell>
          <cell r="I209">
            <v>488.88</v>
          </cell>
        </row>
        <row r="210">
          <cell r="A210">
            <v>546490</v>
          </cell>
          <cell r="B210" t="str">
            <v>Heighington Pre-School</v>
          </cell>
          <cell r="C210" t="str">
            <v>Heighington Pre-School</v>
          </cell>
          <cell r="D210" t="str">
            <v>Private</v>
          </cell>
          <cell r="E210">
            <v>3906</v>
          </cell>
          <cell r="F210">
            <v>8249.4720000000016</v>
          </cell>
          <cell r="G210">
            <v>0</v>
          </cell>
          <cell r="H210">
            <v>630</v>
          </cell>
          <cell r="I210">
            <v>1833.3</v>
          </cell>
        </row>
        <row r="211">
          <cell r="A211">
            <v>597015</v>
          </cell>
          <cell r="B211" t="str">
            <v>Stepping Stones Nursery Grantham</v>
          </cell>
          <cell r="C211" t="str">
            <v>Stepping Stones Nursery Grantham</v>
          </cell>
          <cell r="D211" t="str">
            <v>Private</v>
          </cell>
          <cell r="E211">
            <v>5910</v>
          </cell>
          <cell r="F211">
            <v>12481.92</v>
          </cell>
          <cell r="G211">
            <v>1105.2631578947369</v>
          </cell>
          <cell r="H211">
            <v>1818</v>
          </cell>
          <cell r="I211">
            <v>5290.3799999999992</v>
          </cell>
        </row>
        <row r="212">
          <cell r="A212">
            <v>516455</v>
          </cell>
          <cell r="B212" t="str">
            <v>Manor Farm Pre School</v>
          </cell>
          <cell r="C212" t="str">
            <v>Manor Farm Pre School</v>
          </cell>
          <cell r="D212" t="str">
            <v>Private</v>
          </cell>
          <cell r="E212">
            <v>3150</v>
          </cell>
          <cell r="F212">
            <v>6652.7999999999993</v>
          </cell>
          <cell r="G212">
            <v>0</v>
          </cell>
          <cell r="H212">
            <v>0</v>
          </cell>
          <cell r="I212">
            <v>0</v>
          </cell>
        </row>
        <row r="213">
          <cell r="A213">
            <v>546446</v>
          </cell>
          <cell r="B213" t="str">
            <v>Little Treasures Nurseries (Pinchbeck)</v>
          </cell>
          <cell r="C213" t="str">
            <v>Little Treasures Nurseries (Pinchbeck)</v>
          </cell>
          <cell r="D213" t="str">
            <v>Private</v>
          </cell>
          <cell r="E213">
            <v>3290</v>
          </cell>
          <cell r="F213">
            <v>6948.48</v>
          </cell>
          <cell r="G213">
            <v>221.05263157894737</v>
          </cell>
          <cell r="H213">
            <v>0</v>
          </cell>
          <cell r="I213">
            <v>0</v>
          </cell>
        </row>
        <row r="214">
          <cell r="A214">
            <v>599252</v>
          </cell>
          <cell r="B214" t="str">
            <v>Little Ducklings Preschool</v>
          </cell>
          <cell r="C214" t="str">
            <v>Little Ducklings Preschool</v>
          </cell>
          <cell r="D214" t="str">
            <v>Private</v>
          </cell>
          <cell r="E214">
            <v>3234</v>
          </cell>
          <cell r="F214">
            <v>6830.2079999999996</v>
          </cell>
          <cell r="G214">
            <v>0</v>
          </cell>
          <cell r="H214">
            <v>1032</v>
          </cell>
          <cell r="I214">
            <v>3003.12</v>
          </cell>
        </row>
        <row r="215">
          <cell r="A215">
            <v>546579</v>
          </cell>
          <cell r="B215" t="str">
            <v>Phoenix Montessori</v>
          </cell>
          <cell r="C215" t="str">
            <v>Phoenix Montessori</v>
          </cell>
          <cell r="D215" t="str">
            <v>Independent</v>
          </cell>
          <cell r="E215">
            <v>3276</v>
          </cell>
          <cell r="F215">
            <v>6918.9120000000003</v>
          </cell>
          <cell r="G215">
            <v>221.05263157894737</v>
          </cell>
          <cell r="H215">
            <v>1050</v>
          </cell>
          <cell r="I215">
            <v>3055.5</v>
          </cell>
        </row>
        <row r="216">
          <cell r="A216">
            <v>683857</v>
          </cell>
          <cell r="B216" t="str">
            <v>Stacy Marriott</v>
          </cell>
          <cell r="C216" t="str">
            <v>Stacy Marriott</v>
          </cell>
          <cell r="D216" t="str">
            <v>Childminder</v>
          </cell>
          <cell r="E216">
            <v>84</v>
          </cell>
          <cell r="F216">
            <v>172.87200000000001</v>
          </cell>
          <cell r="G216">
            <v>0</v>
          </cell>
          <cell r="H216">
            <v>0</v>
          </cell>
          <cell r="I216">
            <v>0</v>
          </cell>
        </row>
        <row r="217">
          <cell r="A217">
            <v>511568</v>
          </cell>
          <cell r="B217" t="str">
            <v>The Tree House Children's Centre</v>
          </cell>
          <cell r="C217" t="str">
            <v>The Tree House Children's Centre</v>
          </cell>
          <cell r="D217" t="str">
            <v>Voluntary</v>
          </cell>
          <cell r="E217">
            <v>2292</v>
          </cell>
          <cell r="F217">
            <v>4840.7039999999997</v>
          </cell>
          <cell r="G217">
            <v>165.78947368421055</v>
          </cell>
          <cell r="H217">
            <v>210</v>
          </cell>
          <cell r="I217">
            <v>611.09999999999991</v>
          </cell>
        </row>
        <row r="218">
          <cell r="A218">
            <v>597011</v>
          </cell>
          <cell r="B218" t="str">
            <v>Rainbow Day Nursery Waddington</v>
          </cell>
          <cell r="C218" t="str">
            <v>Rainbow Day Nursery Waddington</v>
          </cell>
          <cell r="D218" t="str">
            <v>Private</v>
          </cell>
          <cell r="E218">
            <v>5670</v>
          </cell>
          <cell r="F218">
            <v>11975.04</v>
          </cell>
          <cell r="G218">
            <v>331.5789473684211</v>
          </cell>
          <cell r="H218">
            <v>630</v>
          </cell>
          <cell r="I218">
            <v>1833.3</v>
          </cell>
        </row>
        <row r="219">
          <cell r="A219">
            <v>583668</v>
          </cell>
          <cell r="B219" t="str">
            <v>Dunholme Preschool</v>
          </cell>
          <cell r="C219" t="str">
            <v>Dunholme Preschool</v>
          </cell>
          <cell r="D219" t="str">
            <v>Voluntary</v>
          </cell>
          <cell r="E219">
            <v>3675</v>
          </cell>
          <cell r="F219">
            <v>7761.6</v>
          </cell>
          <cell r="G219">
            <v>0</v>
          </cell>
          <cell r="H219">
            <v>427</v>
          </cell>
          <cell r="I219">
            <v>1242.57</v>
          </cell>
        </row>
        <row r="220">
          <cell r="A220">
            <v>582841</v>
          </cell>
          <cell r="B220" t="str">
            <v>Branston Community Day Nursery (Branston College)</v>
          </cell>
          <cell r="C220" t="str">
            <v>Branston Community Day Nursery (Branston College)</v>
          </cell>
          <cell r="D220" t="str">
            <v>Sch Gov</v>
          </cell>
          <cell r="E220">
            <v>3828</v>
          </cell>
          <cell r="F220">
            <v>8084.7359999999999</v>
          </cell>
          <cell r="G220">
            <v>386.84210526315792</v>
          </cell>
          <cell r="H220">
            <v>612</v>
          </cell>
          <cell r="I220">
            <v>1780.9199999999998</v>
          </cell>
        </row>
        <row r="221">
          <cell r="A221">
            <v>524411</v>
          </cell>
          <cell r="B221" t="str">
            <v>Kings Farm Day Nursery</v>
          </cell>
          <cell r="C221" t="str">
            <v>Kings Farm Day Nursery</v>
          </cell>
          <cell r="D221" t="str">
            <v>Private</v>
          </cell>
          <cell r="E221">
            <v>2990</v>
          </cell>
          <cell r="F221">
            <v>6314.8799999999992</v>
          </cell>
          <cell r="G221">
            <v>55.263157894736842</v>
          </cell>
          <cell r="H221">
            <v>786</v>
          </cell>
          <cell r="I221">
            <v>2287.2600000000002</v>
          </cell>
        </row>
        <row r="222">
          <cell r="A222">
            <v>684085</v>
          </cell>
          <cell r="B222" t="str">
            <v>Busy Bees Preschool</v>
          </cell>
          <cell r="C222" t="str">
            <v>Busy Bees Preschool</v>
          </cell>
          <cell r="D222" t="str">
            <v>Private</v>
          </cell>
          <cell r="E222">
            <v>1008</v>
          </cell>
          <cell r="F222">
            <v>2128.8960000000002</v>
          </cell>
          <cell r="G222">
            <v>0</v>
          </cell>
          <cell r="H222">
            <v>0</v>
          </cell>
          <cell r="I222">
            <v>0</v>
          </cell>
        </row>
        <row r="223">
          <cell r="A223">
            <v>546426</v>
          </cell>
          <cell r="B223" t="str">
            <v>Waddingham PreSchool</v>
          </cell>
          <cell r="C223" t="str">
            <v>Waddingham PreSchool</v>
          </cell>
          <cell r="D223" t="str">
            <v>Voluntary</v>
          </cell>
          <cell r="E223">
            <v>1050</v>
          </cell>
          <cell r="F223">
            <v>2217.6</v>
          </cell>
          <cell r="G223">
            <v>0</v>
          </cell>
          <cell r="H223">
            <v>0</v>
          </cell>
          <cell r="I223">
            <v>0</v>
          </cell>
        </row>
        <row r="224">
          <cell r="A224">
            <v>511648</v>
          </cell>
          <cell r="B224" t="str">
            <v>Rainbow Nursery Long Sutton</v>
          </cell>
          <cell r="C224" t="str">
            <v>Rainbow Nursery Long Sutton</v>
          </cell>
          <cell r="D224" t="str">
            <v>Voluntary</v>
          </cell>
          <cell r="E224">
            <v>3996</v>
          </cell>
          <cell r="F224">
            <v>8439.5519999999997</v>
          </cell>
          <cell r="G224">
            <v>497.36842105263156</v>
          </cell>
          <cell r="H224">
            <v>2106</v>
          </cell>
          <cell r="I224">
            <v>6128.4599999999991</v>
          </cell>
        </row>
        <row r="225">
          <cell r="A225">
            <v>521732</v>
          </cell>
          <cell r="B225" t="str">
            <v>Riverside Play Group Louth</v>
          </cell>
          <cell r="C225" t="str">
            <v>Riverside Play Group Louth</v>
          </cell>
          <cell r="D225" t="str">
            <v>Voluntary</v>
          </cell>
          <cell r="E225">
            <v>4368</v>
          </cell>
          <cell r="F225">
            <v>9225.2160000000003</v>
          </cell>
          <cell r="G225">
            <v>1713.1578947368421</v>
          </cell>
          <cell r="H225">
            <v>1764</v>
          </cell>
          <cell r="I225">
            <v>5133.24</v>
          </cell>
        </row>
        <row r="226">
          <cell r="A226">
            <v>684145</v>
          </cell>
          <cell r="B226" t="str">
            <v>Saltfleetby Cygnets</v>
          </cell>
          <cell r="C226" t="str">
            <v>Saltfleetby Cygnets</v>
          </cell>
          <cell r="D226" t="str">
            <v>Voluntary</v>
          </cell>
          <cell r="E226">
            <v>3990</v>
          </cell>
          <cell r="F226">
            <v>8426.8799999999992</v>
          </cell>
          <cell r="G226">
            <v>0</v>
          </cell>
          <cell r="H226">
            <v>2940</v>
          </cell>
          <cell r="I226">
            <v>8555.3999999999978</v>
          </cell>
        </row>
        <row r="227">
          <cell r="A227">
            <v>532562</v>
          </cell>
          <cell r="B227" t="str">
            <v>Sibsey Childminders</v>
          </cell>
          <cell r="C227" t="str">
            <v>Sibsey Childminders</v>
          </cell>
          <cell r="D227" t="str">
            <v>Childminder</v>
          </cell>
          <cell r="E227">
            <v>402</v>
          </cell>
          <cell r="F227">
            <v>827.31600000000003</v>
          </cell>
          <cell r="G227">
            <v>0</v>
          </cell>
          <cell r="H227">
            <v>192</v>
          </cell>
          <cell r="I227">
            <v>558.71999999999991</v>
          </cell>
        </row>
        <row r="228">
          <cell r="A228">
            <v>582439</v>
          </cell>
          <cell r="B228" t="str">
            <v>Holy Trinity Preschool</v>
          </cell>
          <cell r="C228" t="str">
            <v>Holy Trinity Preschool</v>
          </cell>
          <cell r="D228" t="str">
            <v>Voluntary</v>
          </cell>
          <cell r="E228">
            <v>4788</v>
          </cell>
          <cell r="F228">
            <v>10112.255999999999</v>
          </cell>
          <cell r="G228">
            <v>1326.3157894736844</v>
          </cell>
          <cell r="H228">
            <v>1092</v>
          </cell>
          <cell r="I228">
            <v>3177.72</v>
          </cell>
        </row>
        <row r="229">
          <cell r="A229">
            <v>524155</v>
          </cell>
          <cell r="B229" t="str">
            <v>Happy Days Preschool</v>
          </cell>
          <cell r="C229" t="str">
            <v>Happy Days Preschool</v>
          </cell>
          <cell r="D229" t="str">
            <v>Voluntary</v>
          </cell>
          <cell r="E229">
            <v>2898</v>
          </cell>
          <cell r="F229">
            <v>6120.576</v>
          </cell>
          <cell r="G229">
            <v>0</v>
          </cell>
          <cell r="H229">
            <v>210</v>
          </cell>
          <cell r="I229">
            <v>611.09999999999991</v>
          </cell>
        </row>
        <row r="230">
          <cell r="A230">
            <v>514318</v>
          </cell>
          <cell r="B230" t="str">
            <v>Pegasus Nursery</v>
          </cell>
          <cell r="C230" t="str">
            <v>Pegasus Nursery</v>
          </cell>
          <cell r="D230" t="str">
            <v>Voluntary</v>
          </cell>
          <cell r="E230">
            <v>4494</v>
          </cell>
          <cell r="F230">
            <v>9491.3279999999995</v>
          </cell>
          <cell r="G230">
            <v>55.263157894736842</v>
          </cell>
          <cell r="H230">
            <v>420</v>
          </cell>
          <cell r="I230">
            <v>1222.1999999999998</v>
          </cell>
        </row>
        <row r="231">
          <cell r="A231">
            <v>683831</v>
          </cell>
          <cell r="B231" t="str">
            <v>Lilliput Day Nursery Spalding</v>
          </cell>
          <cell r="C231" t="str">
            <v>Lilliput Day Nursery Spalding</v>
          </cell>
          <cell r="D231" t="str">
            <v>Private</v>
          </cell>
          <cell r="E231">
            <v>5442</v>
          </cell>
          <cell r="F231">
            <v>11493.504000000001</v>
          </cell>
          <cell r="G231">
            <v>828.9473684210526</v>
          </cell>
          <cell r="H231">
            <v>1470</v>
          </cell>
          <cell r="I231">
            <v>4277.6999999999989</v>
          </cell>
        </row>
        <row r="232">
          <cell r="A232">
            <v>510990</v>
          </cell>
          <cell r="B232" t="str">
            <v>Littlegates for Littlepeople Children's Nursery</v>
          </cell>
          <cell r="C232" t="str">
            <v>Littlegates for Littlepeople Children's Nursery</v>
          </cell>
          <cell r="D232" t="str">
            <v>Private</v>
          </cell>
          <cell r="E232">
            <v>3437</v>
          </cell>
          <cell r="F232">
            <v>7258.9439999999995</v>
          </cell>
          <cell r="G232">
            <v>0</v>
          </cell>
          <cell r="H232">
            <v>630</v>
          </cell>
          <cell r="I232">
            <v>1833.3</v>
          </cell>
        </row>
        <row r="233">
          <cell r="A233">
            <v>546544</v>
          </cell>
          <cell r="B233" t="str">
            <v>Honeypot Day Nursery &amp; Pre School</v>
          </cell>
          <cell r="C233" t="str">
            <v>Honeypot Day Nursery &amp; Pre School</v>
          </cell>
          <cell r="D233" t="str">
            <v>private</v>
          </cell>
          <cell r="E233">
            <v>5106</v>
          </cell>
          <cell r="F233">
            <v>10783.871999999999</v>
          </cell>
          <cell r="G233">
            <v>221.05263157894737</v>
          </cell>
          <cell r="H233">
            <v>756</v>
          </cell>
          <cell r="I233">
            <v>2199.96</v>
          </cell>
        </row>
        <row r="234">
          <cell r="A234">
            <v>683994</v>
          </cell>
          <cell r="B234" t="str">
            <v>Lyndsay Botten Childminding</v>
          </cell>
          <cell r="C234" t="str">
            <v>Lyndsay Botten Childminding</v>
          </cell>
          <cell r="D234" t="str">
            <v>Childminder</v>
          </cell>
          <cell r="E234">
            <v>294</v>
          </cell>
          <cell r="F234">
            <v>605.05200000000002</v>
          </cell>
          <cell r="G234">
            <v>0</v>
          </cell>
          <cell r="H234">
            <v>0</v>
          </cell>
          <cell r="I234">
            <v>0</v>
          </cell>
        </row>
        <row r="235">
          <cell r="A235">
            <v>684002</v>
          </cell>
          <cell r="B235" t="str">
            <v>Giggles Galore</v>
          </cell>
          <cell r="C235" t="str">
            <v>Giggles Galore</v>
          </cell>
          <cell r="D235" t="str">
            <v>Private</v>
          </cell>
          <cell r="E235">
            <v>3150</v>
          </cell>
          <cell r="F235">
            <v>6652.7999999999993</v>
          </cell>
          <cell r="G235">
            <v>0</v>
          </cell>
          <cell r="H235">
            <v>980</v>
          </cell>
          <cell r="I235">
            <v>2851.8</v>
          </cell>
        </row>
        <row r="236">
          <cell r="A236">
            <v>684007</v>
          </cell>
          <cell r="B236" t="str">
            <v>Karen's Childminding Service</v>
          </cell>
          <cell r="C236" t="str">
            <v>Karen's Childminding Service</v>
          </cell>
          <cell r="D236" t="str">
            <v>Childminder</v>
          </cell>
          <cell r="E236">
            <v>210</v>
          </cell>
          <cell r="F236">
            <v>432.18</v>
          </cell>
          <cell r="G236">
            <v>0</v>
          </cell>
          <cell r="H236">
            <v>0</v>
          </cell>
          <cell r="I236">
            <v>0</v>
          </cell>
        </row>
        <row r="237">
          <cell r="A237">
            <v>546551</v>
          </cell>
          <cell r="B237" t="str">
            <v>Puddleducks Nursery and PreSchool Grantham</v>
          </cell>
          <cell r="C237" t="str">
            <v>Puddleducks Nursery and PreSchool Grantham</v>
          </cell>
          <cell r="D237" t="str">
            <v>Private</v>
          </cell>
          <cell r="E237">
            <v>4230</v>
          </cell>
          <cell r="F237">
            <v>8933.76</v>
          </cell>
          <cell r="G237">
            <v>552.63157894736844</v>
          </cell>
          <cell r="H237">
            <v>2010</v>
          </cell>
          <cell r="I237">
            <v>5849.1</v>
          </cell>
        </row>
        <row r="238">
          <cell r="A238">
            <v>684080</v>
          </cell>
          <cell r="B238" t="str">
            <v>Little Beetle Ltd</v>
          </cell>
          <cell r="C238" t="str">
            <v>Little Beetle Ltd</v>
          </cell>
          <cell r="D238" t="str">
            <v>Childminder</v>
          </cell>
          <cell r="E238">
            <v>840</v>
          </cell>
          <cell r="F238">
            <v>1728.72</v>
          </cell>
          <cell r="G238">
            <v>0</v>
          </cell>
          <cell r="H238">
            <v>0</v>
          </cell>
          <cell r="I238">
            <v>0</v>
          </cell>
        </row>
        <row r="239">
          <cell r="A239">
            <v>546451</v>
          </cell>
          <cell r="B239" t="str">
            <v>Great Wood Farm Early Years Centre</v>
          </cell>
          <cell r="C239" t="str">
            <v>Great Wood Farm Early Years Centre</v>
          </cell>
          <cell r="D239" t="str">
            <v>Private</v>
          </cell>
          <cell r="E239">
            <v>8252</v>
          </cell>
          <cell r="F239">
            <v>17428.223999999998</v>
          </cell>
          <cell r="G239">
            <v>55.263157894736842</v>
          </cell>
          <cell r="H239">
            <v>2376</v>
          </cell>
          <cell r="I239">
            <v>6914.16</v>
          </cell>
        </row>
        <row r="240">
          <cell r="A240">
            <v>512295</v>
          </cell>
          <cell r="B240" t="str">
            <v>The Viking School</v>
          </cell>
          <cell r="C240" t="str">
            <v>The Viking School</v>
          </cell>
          <cell r="D240" t="str">
            <v>Independent</v>
          </cell>
          <cell r="E240">
            <v>3738</v>
          </cell>
          <cell r="F240">
            <v>7894.655999999999</v>
          </cell>
          <cell r="G240">
            <v>3536.8421052631579</v>
          </cell>
          <cell r="H240">
            <v>3388</v>
          </cell>
          <cell r="I240">
            <v>9859.0799999999981</v>
          </cell>
        </row>
        <row r="241">
          <cell r="A241">
            <v>530216</v>
          </cell>
          <cell r="B241" t="str">
            <v>The Children's Garden Day Nursery and Montessori Preschool</v>
          </cell>
          <cell r="C241" t="str">
            <v>The Children's Garden Day Nursery and Montessori Preschool</v>
          </cell>
          <cell r="D241" t="str">
            <v>Private</v>
          </cell>
          <cell r="E241">
            <v>5810</v>
          </cell>
          <cell r="F241">
            <v>12270.72</v>
          </cell>
          <cell r="G241">
            <v>110.52631578947368</v>
          </cell>
          <cell r="H241">
            <v>0</v>
          </cell>
          <cell r="I241">
            <v>0</v>
          </cell>
        </row>
        <row r="242">
          <cell r="A242">
            <v>683820</v>
          </cell>
          <cell r="B242" t="str">
            <v>Acorn Childcare Centre</v>
          </cell>
          <cell r="C242" t="str">
            <v>Acorn Childcare Centre</v>
          </cell>
          <cell r="D242" t="str">
            <v>Private</v>
          </cell>
          <cell r="E242">
            <v>5640</v>
          </cell>
          <cell r="F242">
            <v>11911.68</v>
          </cell>
          <cell r="G242">
            <v>165.78947368421055</v>
          </cell>
          <cell r="H242">
            <v>384</v>
          </cell>
          <cell r="I242">
            <v>1117.4399999999998</v>
          </cell>
        </row>
        <row r="243">
          <cell r="A243">
            <v>684078</v>
          </cell>
          <cell r="B243" t="str">
            <v>Sonia Santos</v>
          </cell>
          <cell r="C243" t="str">
            <v>Sonia Santos</v>
          </cell>
          <cell r="D243" t="str">
            <v>Childminder</v>
          </cell>
          <cell r="E243">
            <v>594</v>
          </cell>
          <cell r="F243">
            <v>1222.4520000000002</v>
          </cell>
          <cell r="G243">
            <v>0</v>
          </cell>
          <cell r="H243">
            <v>0</v>
          </cell>
          <cell r="I243">
            <v>0</v>
          </cell>
        </row>
        <row r="244">
          <cell r="A244">
            <v>511148</v>
          </cell>
          <cell r="B244" t="str">
            <v>Copt Hill Nursery &amp; Prep School</v>
          </cell>
          <cell r="C244" t="str">
            <v>Copt Hill Nursery &amp; Prep School</v>
          </cell>
          <cell r="D244" t="str">
            <v>Independent</v>
          </cell>
          <cell r="E244">
            <v>10500</v>
          </cell>
          <cell r="F244">
            <v>22176</v>
          </cell>
          <cell r="G244">
            <v>497.36842105263156</v>
          </cell>
          <cell r="H244">
            <v>126</v>
          </cell>
          <cell r="I244">
            <v>366.65999999999991</v>
          </cell>
        </row>
        <row r="245">
          <cell r="A245">
            <v>683880</v>
          </cell>
          <cell r="B245" t="str">
            <v>Little Tots</v>
          </cell>
          <cell r="C245" t="str">
            <v>Little Tots</v>
          </cell>
          <cell r="D245" t="str">
            <v>Private</v>
          </cell>
          <cell r="E245">
            <v>630</v>
          </cell>
          <cell r="F245">
            <v>1330.56</v>
          </cell>
          <cell r="G245">
            <v>331.5789473684211</v>
          </cell>
          <cell r="H245">
            <v>630</v>
          </cell>
          <cell r="I245">
            <v>1833.3</v>
          </cell>
        </row>
        <row r="246">
          <cell r="A246">
            <v>512509</v>
          </cell>
          <cell r="B246" t="str">
            <v>Bassingham Preschool</v>
          </cell>
          <cell r="C246" t="str">
            <v>Bassingham Preschool</v>
          </cell>
          <cell r="D246" t="str">
            <v>Voluntary</v>
          </cell>
          <cell r="E246">
            <v>5208</v>
          </cell>
          <cell r="F246">
            <v>10999.295999999998</v>
          </cell>
          <cell r="G246">
            <v>165.78947368421055</v>
          </cell>
          <cell r="H246">
            <v>0</v>
          </cell>
          <cell r="I246">
            <v>0</v>
          </cell>
        </row>
        <row r="247">
          <cell r="A247">
            <v>684100</v>
          </cell>
          <cell r="B247" t="str">
            <v>Sharon Newby - Sharon's House Childminding</v>
          </cell>
          <cell r="C247" t="str">
            <v xml:space="preserve">Sharon Newby </v>
          </cell>
          <cell r="D247" t="str">
            <v>Childminder</v>
          </cell>
          <cell r="E247">
            <v>210</v>
          </cell>
          <cell r="F247">
            <v>432.18</v>
          </cell>
          <cell r="G247">
            <v>0</v>
          </cell>
          <cell r="H247">
            <v>0</v>
          </cell>
          <cell r="I247">
            <v>0</v>
          </cell>
        </row>
        <row r="248">
          <cell r="A248">
            <v>684112</v>
          </cell>
          <cell r="B248" t="str">
            <v>Little Friends Childcare</v>
          </cell>
          <cell r="C248" t="str">
            <v>Little Friends Childcare</v>
          </cell>
          <cell r="D248" t="str">
            <v>Childminder</v>
          </cell>
          <cell r="E248">
            <v>84</v>
          </cell>
          <cell r="F248">
            <v>172.87200000000001</v>
          </cell>
          <cell r="G248">
            <v>0</v>
          </cell>
          <cell r="H248">
            <v>360</v>
          </cell>
          <cell r="I248">
            <v>1047.5999999999999</v>
          </cell>
        </row>
        <row r="249">
          <cell r="A249">
            <v>683792</v>
          </cell>
          <cell r="B249" t="str">
            <v>Children First Childminding Service</v>
          </cell>
          <cell r="C249" t="str">
            <v>Children First Childminding Service</v>
          </cell>
          <cell r="D249" t="str">
            <v>Childminder</v>
          </cell>
          <cell r="E249">
            <v>112</v>
          </cell>
          <cell r="F249">
            <v>230.49600000000001</v>
          </cell>
          <cell r="G249">
            <v>55.263157894736842</v>
          </cell>
          <cell r="H249">
            <v>210</v>
          </cell>
          <cell r="I249">
            <v>611.09999999999991</v>
          </cell>
        </row>
        <row r="250">
          <cell r="A250">
            <v>684081</v>
          </cell>
          <cell r="B250" t="str">
            <v>Louise Henry Childminding</v>
          </cell>
          <cell r="C250" t="str">
            <v>Louise Henry Childminding</v>
          </cell>
          <cell r="D250" t="str">
            <v>Childminder</v>
          </cell>
          <cell r="E250">
            <v>210</v>
          </cell>
          <cell r="F250">
            <v>432.18</v>
          </cell>
          <cell r="G250">
            <v>0</v>
          </cell>
          <cell r="H250">
            <v>0</v>
          </cell>
          <cell r="I250">
            <v>0</v>
          </cell>
        </row>
        <row r="251">
          <cell r="A251">
            <v>515387</v>
          </cell>
          <cell r="B251" t="str">
            <v>Barrowby Preschool</v>
          </cell>
          <cell r="C251" t="str">
            <v>Barrowby Preschool</v>
          </cell>
          <cell r="D251" t="str">
            <v>Private</v>
          </cell>
          <cell r="E251">
            <v>1554</v>
          </cell>
          <cell r="F251">
            <v>3282.0480000000002</v>
          </cell>
          <cell r="G251">
            <v>0</v>
          </cell>
          <cell r="H251">
            <v>210</v>
          </cell>
          <cell r="I251">
            <v>611.09999999999991</v>
          </cell>
        </row>
        <row r="252">
          <cell r="A252">
            <v>517255</v>
          </cell>
          <cell r="B252" t="str">
            <v xml:space="preserve">Sudbrooke Preschool </v>
          </cell>
          <cell r="C252" t="str">
            <v xml:space="preserve">Sudbrooke Preschool </v>
          </cell>
          <cell r="D252" t="str">
            <v>Voluntary</v>
          </cell>
          <cell r="E252">
            <v>2940</v>
          </cell>
          <cell r="F252">
            <v>6209.28</v>
          </cell>
          <cell r="G252">
            <v>386.84210526315792</v>
          </cell>
          <cell r="H252">
            <v>0</v>
          </cell>
          <cell r="I252">
            <v>0</v>
          </cell>
        </row>
        <row r="253">
          <cell r="A253">
            <v>683887</v>
          </cell>
          <cell r="B253" t="str">
            <v>Julie Beeken</v>
          </cell>
          <cell r="C253" t="str">
            <v>Julie Beeken</v>
          </cell>
          <cell r="D253" t="str">
            <v>Childminder</v>
          </cell>
          <cell r="E253">
            <v>35</v>
          </cell>
          <cell r="F253">
            <v>72.03</v>
          </cell>
          <cell r="G253">
            <v>0</v>
          </cell>
          <cell r="H253">
            <v>0</v>
          </cell>
          <cell r="I253">
            <v>0</v>
          </cell>
        </row>
        <row r="254">
          <cell r="A254">
            <v>684016</v>
          </cell>
          <cell r="B254" t="str">
            <v>Annie Smith</v>
          </cell>
          <cell r="C254" t="str">
            <v>Annie Smith</v>
          </cell>
          <cell r="D254" t="str">
            <v>Childminder</v>
          </cell>
          <cell r="E254">
            <v>210</v>
          </cell>
          <cell r="F254">
            <v>432.18</v>
          </cell>
          <cell r="G254">
            <v>0</v>
          </cell>
          <cell r="H254">
            <v>0</v>
          </cell>
          <cell r="I254">
            <v>0</v>
          </cell>
        </row>
        <row r="255">
          <cell r="A255">
            <v>683816</v>
          </cell>
          <cell r="B255" t="str">
            <v>Manor Barn Day Nursery</v>
          </cell>
          <cell r="C255" t="str">
            <v>Manor Barn Day Nursery</v>
          </cell>
          <cell r="D255" t="str">
            <v>Private</v>
          </cell>
          <cell r="E255">
            <v>2774</v>
          </cell>
          <cell r="F255">
            <v>5858.6879999999992</v>
          </cell>
          <cell r="G255">
            <v>607.8947368421052</v>
          </cell>
          <cell r="H255">
            <v>720</v>
          </cell>
          <cell r="I255">
            <v>2095.1999999999998</v>
          </cell>
        </row>
        <row r="256">
          <cell r="A256">
            <v>513238</v>
          </cell>
          <cell r="B256" t="str">
            <v>Stamford Nursery School (Stamford Junior School)</v>
          </cell>
          <cell r="C256" t="str">
            <v>Stamford Nursery School (Stamford Junior School)</v>
          </cell>
          <cell r="D256" t="str">
            <v>Independent</v>
          </cell>
          <cell r="E256">
            <v>13440</v>
          </cell>
          <cell r="F256">
            <v>28385.280000000002</v>
          </cell>
          <cell r="G256">
            <v>165.78947368421055</v>
          </cell>
          <cell r="H256">
            <v>0</v>
          </cell>
          <cell r="I256">
            <v>0</v>
          </cell>
        </row>
        <row r="257">
          <cell r="A257">
            <v>599584</v>
          </cell>
          <cell r="B257" t="str">
            <v>Trinity Day Nursery</v>
          </cell>
          <cell r="C257" t="str">
            <v>Trinity Day Nursery</v>
          </cell>
          <cell r="D257" t="str">
            <v>Private</v>
          </cell>
          <cell r="E257">
            <v>7680</v>
          </cell>
          <cell r="F257">
            <v>16220.16</v>
          </cell>
          <cell r="G257">
            <v>4421.0526315789475</v>
          </cell>
          <cell r="H257">
            <v>6372</v>
          </cell>
          <cell r="I257">
            <v>18542.519999999997</v>
          </cell>
        </row>
        <row r="258">
          <cell r="A258">
            <v>683773</v>
          </cell>
          <cell r="B258" t="str">
            <v>Fleur De Lys Preschool</v>
          </cell>
          <cell r="C258" t="str">
            <v>Fleur De Lys Preschool</v>
          </cell>
          <cell r="D258" t="str">
            <v>Private</v>
          </cell>
          <cell r="E258">
            <v>1656</v>
          </cell>
          <cell r="F258">
            <v>3497.4719999999998</v>
          </cell>
          <cell r="G258">
            <v>165.78947368421055</v>
          </cell>
          <cell r="H258">
            <v>576</v>
          </cell>
          <cell r="I258">
            <v>1676.16</v>
          </cell>
        </row>
        <row r="259">
          <cell r="A259">
            <v>519534</v>
          </cell>
          <cell r="B259" t="str">
            <v>RAF Conningsby Nursery Centre</v>
          </cell>
          <cell r="C259" t="str">
            <v>RAF Conningsby Nursery Centre</v>
          </cell>
          <cell r="D259" t="str">
            <v>Voluntary</v>
          </cell>
          <cell r="E259">
            <v>10602</v>
          </cell>
          <cell r="F259">
            <v>22391.423999999999</v>
          </cell>
          <cell r="G259">
            <v>0</v>
          </cell>
          <cell r="H259">
            <v>2448</v>
          </cell>
          <cell r="I259">
            <v>7123.6799999999994</v>
          </cell>
        </row>
        <row r="260">
          <cell r="A260">
            <v>516180</v>
          </cell>
          <cell r="B260" t="str">
            <v>Ladybirds Preschool</v>
          </cell>
          <cell r="C260" t="str">
            <v>Ladybirds Preschool</v>
          </cell>
          <cell r="D260" t="str">
            <v>Voluntary</v>
          </cell>
          <cell r="E260">
            <v>2408</v>
          </cell>
          <cell r="F260">
            <v>5085.6959999999999</v>
          </cell>
          <cell r="G260">
            <v>0</v>
          </cell>
          <cell r="H260">
            <v>329</v>
          </cell>
          <cell r="I260">
            <v>957.38999999999987</v>
          </cell>
        </row>
        <row r="261">
          <cell r="A261">
            <v>512545</v>
          </cell>
          <cell r="B261" t="str">
            <v>Little Acorns Day Nursery</v>
          </cell>
          <cell r="C261" t="str">
            <v>Little Acorns Day Nursery</v>
          </cell>
          <cell r="D261" t="str">
            <v>Private</v>
          </cell>
          <cell r="E261">
            <v>3150</v>
          </cell>
          <cell r="F261">
            <v>6652.7999999999993</v>
          </cell>
          <cell r="G261">
            <v>1105.2631578947369</v>
          </cell>
          <cell r="H261">
            <v>1470</v>
          </cell>
          <cell r="I261">
            <v>4277.6999999999989</v>
          </cell>
        </row>
        <row r="262">
          <cell r="A262">
            <v>546495</v>
          </cell>
          <cell r="B262" t="str">
            <v>Puddle Ducks Preschool Alvingham</v>
          </cell>
          <cell r="C262" t="str">
            <v>Puddle Ducks Preschool Alvingham</v>
          </cell>
          <cell r="D262" t="str">
            <v>Voluntary</v>
          </cell>
          <cell r="E262">
            <v>4956</v>
          </cell>
          <cell r="F262">
            <v>10467.072</v>
          </cell>
          <cell r="G262">
            <v>497.36842105263156</v>
          </cell>
          <cell r="H262">
            <v>210</v>
          </cell>
          <cell r="I262">
            <v>611.09999999999991</v>
          </cell>
        </row>
        <row r="263">
          <cell r="A263">
            <v>519970</v>
          </cell>
          <cell r="B263" t="str">
            <v>Puddle Ducks Day Nursery Spalding</v>
          </cell>
          <cell r="C263" t="str">
            <v>Puddle Ducks Day Nursery Spalding</v>
          </cell>
          <cell r="D263" t="str">
            <v>Private</v>
          </cell>
          <cell r="E263">
            <v>4778</v>
          </cell>
          <cell r="F263">
            <v>10091.136000000002</v>
          </cell>
          <cell r="G263">
            <v>607.8947368421052</v>
          </cell>
          <cell r="H263">
            <v>1140</v>
          </cell>
          <cell r="I263">
            <v>3317.4</v>
          </cell>
        </row>
        <row r="264">
          <cell r="A264">
            <v>683902</v>
          </cell>
          <cell r="B264" t="str">
            <v>Joanne Hawkins</v>
          </cell>
          <cell r="C264" t="str">
            <v>Joanne Hawkins</v>
          </cell>
          <cell r="D264" t="str">
            <v>Childminder</v>
          </cell>
          <cell r="E264">
            <v>210</v>
          </cell>
          <cell r="F264">
            <v>432.18</v>
          </cell>
          <cell r="G264">
            <v>0</v>
          </cell>
          <cell r="H264">
            <v>0</v>
          </cell>
          <cell r="I264">
            <v>0</v>
          </cell>
        </row>
        <row r="265">
          <cell r="A265">
            <v>546517</v>
          </cell>
          <cell r="B265" t="str">
            <v>Abbey Preschool</v>
          </cell>
          <cell r="C265" t="str">
            <v>Abbey Preschool</v>
          </cell>
          <cell r="D265" t="str">
            <v>Private</v>
          </cell>
          <cell r="E265">
            <v>210</v>
          </cell>
          <cell r="F265">
            <v>443.52000000000004</v>
          </cell>
          <cell r="G265">
            <v>165.78947368421055</v>
          </cell>
          <cell r="H265">
            <v>1470</v>
          </cell>
          <cell r="I265">
            <v>4277.6999999999989</v>
          </cell>
        </row>
        <row r="266">
          <cell r="A266">
            <v>683862</v>
          </cell>
          <cell r="B266" t="str">
            <v>Little Learners Preschool</v>
          </cell>
          <cell r="C266" t="str">
            <v>Little Learners Preschool</v>
          </cell>
          <cell r="D266" t="str">
            <v>Private</v>
          </cell>
          <cell r="E266">
            <v>15410</v>
          </cell>
          <cell r="F266">
            <v>32545.920000000002</v>
          </cell>
          <cell r="G266">
            <v>9450</v>
          </cell>
          <cell r="H266">
            <v>0</v>
          </cell>
          <cell r="I266">
            <v>0</v>
          </cell>
        </row>
        <row r="267">
          <cell r="A267">
            <v>515356</v>
          </cell>
          <cell r="B267" t="str">
            <v>Cinder Ash Preschool</v>
          </cell>
          <cell r="C267" t="str">
            <v>Cinder Ash Preschool</v>
          </cell>
          <cell r="D267" t="str">
            <v>Voluntary</v>
          </cell>
          <cell r="E267">
            <v>3570</v>
          </cell>
          <cell r="F267">
            <v>7539.84</v>
          </cell>
          <cell r="G267">
            <v>221.05263157894737</v>
          </cell>
          <cell r="H267">
            <v>588</v>
          </cell>
          <cell r="I267">
            <v>1711.08</v>
          </cell>
        </row>
        <row r="268">
          <cell r="A268">
            <v>546504</v>
          </cell>
          <cell r="B268" t="str">
            <v>Red Hen Children's Day Nursery</v>
          </cell>
          <cell r="C268" t="str">
            <v>Red Hen Children's Day Nursery</v>
          </cell>
          <cell r="D268" t="str">
            <v>Private</v>
          </cell>
          <cell r="E268">
            <v>5110</v>
          </cell>
          <cell r="F268">
            <v>10792.320000000002</v>
          </cell>
          <cell r="G268">
            <v>884.21052631578948</v>
          </cell>
          <cell r="H268">
            <v>924</v>
          </cell>
          <cell r="I268">
            <v>2688.8399999999997</v>
          </cell>
        </row>
        <row r="269">
          <cell r="A269">
            <v>520589</v>
          </cell>
          <cell r="B269" t="str">
            <v>Ayscoughfee Hall School</v>
          </cell>
          <cell r="C269" t="str">
            <v>Ayscoughfee Hall School</v>
          </cell>
          <cell r="D269" t="str">
            <v>Independent</v>
          </cell>
          <cell r="E269">
            <v>6162</v>
          </cell>
          <cell r="F269">
            <v>13014.144000000002</v>
          </cell>
          <cell r="G269">
            <v>497.36842105263156</v>
          </cell>
          <cell r="H269">
            <v>0</v>
          </cell>
          <cell r="I269">
            <v>0</v>
          </cell>
        </row>
        <row r="270">
          <cell r="A270">
            <v>500021</v>
          </cell>
          <cell r="B270" t="str">
            <v>Willows Day Nursery</v>
          </cell>
          <cell r="C270" t="str">
            <v>Willows Day Nursery</v>
          </cell>
          <cell r="D270" t="str">
            <v>Private</v>
          </cell>
          <cell r="E270">
            <v>7042</v>
          </cell>
          <cell r="F270">
            <v>14872.704</v>
          </cell>
          <cell r="G270">
            <v>718.42105263157896</v>
          </cell>
          <cell r="H270">
            <v>2220</v>
          </cell>
          <cell r="I270">
            <v>6460.2</v>
          </cell>
        </row>
        <row r="271">
          <cell r="A271">
            <v>517828</v>
          </cell>
          <cell r="B271" t="str">
            <v>Corby Glen Playgroup</v>
          </cell>
          <cell r="C271" t="str">
            <v>Corby Glen Playgroup</v>
          </cell>
          <cell r="D271" t="str">
            <v>Voluntary</v>
          </cell>
          <cell r="E271">
            <v>3066</v>
          </cell>
          <cell r="F271">
            <v>6475.3919999999998</v>
          </cell>
          <cell r="G271">
            <v>0</v>
          </cell>
          <cell r="H271">
            <v>210</v>
          </cell>
          <cell r="I271">
            <v>611.09999999999991</v>
          </cell>
        </row>
        <row r="272">
          <cell r="A272">
            <v>599330</v>
          </cell>
          <cell r="B272" t="str">
            <v>Lea Preschool and Kid's Club</v>
          </cell>
          <cell r="C272" t="str">
            <v>Lea Preschool and Kid's Club</v>
          </cell>
          <cell r="D272" t="str">
            <v>Private</v>
          </cell>
          <cell r="E272">
            <v>5412</v>
          </cell>
          <cell r="F272">
            <v>11430.144000000002</v>
          </cell>
          <cell r="G272">
            <v>1547.3684210526317</v>
          </cell>
          <cell r="H272">
            <v>1396</v>
          </cell>
          <cell r="I272">
            <v>4062.3599999999992</v>
          </cell>
        </row>
        <row r="273">
          <cell r="A273">
            <v>683849</v>
          </cell>
          <cell r="B273" t="str">
            <v>Rainbow Playgroup Gainsborough</v>
          </cell>
          <cell r="C273" t="str">
            <v>Rainbow Playgroup Gainsborough</v>
          </cell>
          <cell r="D273" t="str">
            <v>Voluntary</v>
          </cell>
          <cell r="E273">
            <v>210</v>
          </cell>
          <cell r="F273">
            <v>443.52000000000004</v>
          </cell>
          <cell r="G273">
            <v>0</v>
          </cell>
          <cell r="H273">
            <v>1134</v>
          </cell>
          <cell r="I273">
            <v>3299.9399999999996</v>
          </cell>
        </row>
        <row r="274">
          <cell r="A274">
            <v>585063</v>
          </cell>
          <cell r="B274" t="str">
            <v>Cherry Tots Pre-school Play Group</v>
          </cell>
          <cell r="C274" t="str">
            <v>Cherry Tots Pre-school Play Group</v>
          </cell>
          <cell r="D274" t="str">
            <v>Voluntary</v>
          </cell>
          <cell r="E274">
            <v>2618</v>
          </cell>
          <cell r="F274">
            <v>5529.2160000000003</v>
          </cell>
          <cell r="G274">
            <v>331.5789473684211</v>
          </cell>
          <cell r="H274">
            <v>210</v>
          </cell>
          <cell r="I274">
            <v>611.09999999999991</v>
          </cell>
        </row>
        <row r="275">
          <cell r="A275">
            <v>546483</v>
          </cell>
          <cell r="B275" t="str">
            <v>St Nicholas Day Nursery</v>
          </cell>
          <cell r="C275" t="str">
            <v>St Nicholas Day Nursery</v>
          </cell>
          <cell r="D275" t="str">
            <v>Private</v>
          </cell>
          <cell r="E275">
            <v>5432</v>
          </cell>
          <cell r="F275">
            <v>11472.384</v>
          </cell>
          <cell r="G275">
            <v>386.84210526315792</v>
          </cell>
          <cell r="H275">
            <v>630</v>
          </cell>
          <cell r="I275">
            <v>1833.3</v>
          </cell>
        </row>
        <row r="276">
          <cell r="A276">
            <v>546538</v>
          </cell>
          <cell r="B276" t="str">
            <v>Wellies</v>
          </cell>
          <cell r="C276" t="str">
            <v>Wellies</v>
          </cell>
          <cell r="D276" t="str">
            <v>Private</v>
          </cell>
          <cell r="E276">
            <v>1764</v>
          </cell>
          <cell r="F276">
            <v>3725.5679999999998</v>
          </cell>
          <cell r="G276">
            <v>331.5789473684211</v>
          </cell>
          <cell r="H276">
            <v>1206</v>
          </cell>
          <cell r="I276">
            <v>3509.4599999999996</v>
          </cell>
        </row>
        <row r="277">
          <cell r="A277">
            <v>515391</v>
          </cell>
          <cell r="B277" t="str">
            <v>Young Tots Day Nursery</v>
          </cell>
          <cell r="C277" t="str">
            <v>Young Tots Day Nursery</v>
          </cell>
          <cell r="D277" t="str">
            <v>Private</v>
          </cell>
          <cell r="E277">
            <v>3570</v>
          </cell>
          <cell r="F277">
            <v>7539.84</v>
          </cell>
          <cell r="G277">
            <v>1105.2631578947369</v>
          </cell>
          <cell r="H277">
            <v>420</v>
          </cell>
          <cell r="I277">
            <v>1222.1999999999998</v>
          </cell>
        </row>
        <row r="278">
          <cell r="A278">
            <v>546540</v>
          </cell>
          <cell r="B278" t="str">
            <v>Ancaster Village Nursery</v>
          </cell>
          <cell r="C278" t="str">
            <v>Ancaster Village Nursery</v>
          </cell>
          <cell r="D278" t="str">
            <v>Private</v>
          </cell>
          <cell r="E278">
            <v>2850</v>
          </cell>
          <cell r="F278">
            <v>6019.2</v>
          </cell>
          <cell r="G278">
            <v>0</v>
          </cell>
          <cell r="H278">
            <v>384</v>
          </cell>
          <cell r="I278">
            <v>1117.4399999999998</v>
          </cell>
        </row>
        <row r="279">
          <cell r="A279">
            <v>684089</v>
          </cell>
          <cell r="B279" t="str">
            <v>Highgate Day Nursery</v>
          </cell>
          <cell r="C279" t="str">
            <v>Highgate Day Nursery</v>
          </cell>
          <cell r="D279" t="str">
            <v>Private</v>
          </cell>
          <cell r="E279">
            <v>3132</v>
          </cell>
          <cell r="F279">
            <v>6614.7839999999997</v>
          </cell>
          <cell r="G279">
            <v>442.10526315789474</v>
          </cell>
          <cell r="H279">
            <v>1416</v>
          </cell>
          <cell r="I279">
            <v>4120.5599999999995</v>
          </cell>
        </row>
        <row r="280">
          <cell r="A280">
            <v>599441</v>
          </cell>
          <cell r="B280" t="str">
            <v>St George's Prep &amp; Little Dragons Nursery</v>
          </cell>
          <cell r="C280" t="str">
            <v>St George's Prep &amp; Little Dragons Nursery</v>
          </cell>
          <cell r="D280" t="str">
            <v>Independent</v>
          </cell>
          <cell r="E280">
            <v>4797</v>
          </cell>
          <cell r="F280">
            <v>10131.263999999999</v>
          </cell>
          <cell r="G280">
            <v>663.1578947368422</v>
          </cell>
          <cell r="H280">
            <v>0</v>
          </cell>
          <cell r="I280">
            <v>0</v>
          </cell>
        </row>
        <row r="281">
          <cell r="A281">
            <v>684019</v>
          </cell>
          <cell r="B281" t="str">
            <v>Rachel's Childminding Service</v>
          </cell>
          <cell r="C281" t="str">
            <v>Rachel's Childminding Service</v>
          </cell>
          <cell r="D281" t="str">
            <v>Childminder</v>
          </cell>
          <cell r="E281">
            <v>518</v>
          </cell>
          <cell r="F281">
            <v>1066.0439999999999</v>
          </cell>
          <cell r="G281">
            <v>55.263157894736842</v>
          </cell>
          <cell r="H281">
            <v>0</v>
          </cell>
          <cell r="I281">
            <v>0</v>
          </cell>
        </row>
        <row r="282">
          <cell r="A282">
            <v>546455</v>
          </cell>
          <cell r="B282" t="str">
            <v>Ropery Pre-school Playgroup Gains EYC</v>
          </cell>
          <cell r="C282" t="str">
            <v>Ropery Pre-school Playgroup Gains EYC</v>
          </cell>
          <cell r="D282" t="str">
            <v>Voluntary</v>
          </cell>
          <cell r="E282">
            <v>2520</v>
          </cell>
          <cell r="F282">
            <v>5322.24</v>
          </cell>
          <cell r="G282">
            <v>0</v>
          </cell>
          <cell r="H282">
            <v>1032</v>
          </cell>
          <cell r="I282">
            <v>3003.12</v>
          </cell>
        </row>
        <row r="283">
          <cell r="A283">
            <v>546414</v>
          </cell>
          <cell r="B283" t="str">
            <v>Eagle Play Group</v>
          </cell>
          <cell r="C283" t="str">
            <v>Eagle Play Group</v>
          </cell>
          <cell r="D283" t="str">
            <v>Voluntary</v>
          </cell>
          <cell r="E283">
            <v>1134</v>
          </cell>
          <cell r="F283">
            <v>2395.0079999999998</v>
          </cell>
          <cell r="G283">
            <v>0</v>
          </cell>
          <cell r="H283">
            <v>210</v>
          </cell>
          <cell r="I283">
            <v>611.09999999999991</v>
          </cell>
        </row>
        <row r="284">
          <cell r="A284">
            <v>511212</v>
          </cell>
          <cell r="B284" t="str">
            <v>Spilsby Play Group</v>
          </cell>
          <cell r="C284" t="str">
            <v>Spilsby Play Group</v>
          </cell>
          <cell r="D284" t="str">
            <v xml:space="preserve">Private </v>
          </cell>
          <cell r="E284">
            <v>3906</v>
          </cell>
          <cell r="F284">
            <v>8249.4720000000016</v>
          </cell>
          <cell r="G284">
            <v>663.1578947368422</v>
          </cell>
          <cell r="H284">
            <v>1050</v>
          </cell>
          <cell r="I284">
            <v>3055.5</v>
          </cell>
        </row>
        <row r="285">
          <cell r="A285">
            <v>684041</v>
          </cell>
          <cell r="B285" t="str">
            <v>Rebecca McKie</v>
          </cell>
          <cell r="C285" t="str">
            <v>Rebecca McKie</v>
          </cell>
          <cell r="D285" t="str">
            <v>Childminder</v>
          </cell>
          <cell r="E285">
            <v>420</v>
          </cell>
          <cell r="F285">
            <v>864.36</v>
          </cell>
          <cell r="G285">
            <v>165.78947368421055</v>
          </cell>
          <cell r="H285">
            <v>0</v>
          </cell>
          <cell r="I285">
            <v>0</v>
          </cell>
        </row>
        <row r="286">
          <cell r="A286">
            <v>514308</v>
          </cell>
          <cell r="B286" t="str">
            <v>Hougham Marston &amp; Barkston Playgroup</v>
          </cell>
          <cell r="C286" t="str">
            <v>Hougham Marston &amp; Barkston Playgroup</v>
          </cell>
          <cell r="D286" t="str">
            <v>Voluntary</v>
          </cell>
          <cell r="E286">
            <v>630</v>
          </cell>
          <cell r="F286">
            <v>1330.56</v>
          </cell>
          <cell r="G286">
            <v>0</v>
          </cell>
          <cell r="H286">
            <v>0</v>
          </cell>
          <cell r="I286">
            <v>0</v>
          </cell>
        </row>
        <row r="287">
          <cell r="A287">
            <v>520195</v>
          </cell>
          <cell r="B287" t="str">
            <v>Happitots Community Preschool</v>
          </cell>
          <cell r="C287" t="str">
            <v>Happitots Community Preschool</v>
          </cell>
          <cell r="D287" t="str">
            <v>Voluntary</v>
          </cell>
          <cell r="E287">
            <v>4788</v>
          </cell>
          <cell r="F287">
            <v>10112.255999999999</v>
          </cell>
          <cell r="G287">
            <v>3592.1052631578946</v>
          </cell>
          <cell r="H287">
            <v>1890</v>
          </cell>
          <cell r="I287">
            <v>5499.9000000000005</v>
          </cell>
        </row>
        <row r="288">
          <cell r="A288">
            <v>546440</v>
          </cell>
          <cell r="B288" t="str">
            <v>Pinchbeck Penguins Playgroup</v>
          </cell>
          <cell r="C288" t="str">
            <v>Pinchbeck Penguins Playgroup</v>
          </cell>
          <cell r="D288" t="str">
            <v>Voluntary</v>
          </cell>
          <cell r="E288">
            <v>2604</v>
          </cell>
          <cell r="F288">
            <v>5499.6479999999992</v>
          </cell>
          <cell r="G288">
            <v>0</v>
          </cell>
          <cell r="H288">
            <v>210</v>
          </cell>
          <cell r="I288">
            <v>611.09999999999991</v>
          </cell>
        </row>
        <row r="289">
          <cell r="A289">
            <v>581444</v>
          </cell>
          <cell r="B289" t="str">
            <v>Bramble Hall Day Nursery</v>
          </cell>
          <cell r="C289" t="str">
            <v>Bramble Hall Day Nursery</v>
          </cell>
          <cell r="D289" t="str">
            <v>Private</v>
          </cell>
          <cell r="E289">
            <v>1536</v>
          </cell>
          <cell r="F289">
            <v>3244.0320000000002</v>
          </cell>
          <cell r="G289">
            <v>1657.8947368421052</v>
          </cell>
          <cell r="H289">
            <v>768</v>
          </cell>
          <cell r="I289">
            <v>2234.8799999999997</v>
          </cell>
        </row>
        <row r="290">
          <cell r="A290">
            <v>525553</v>
          </cell>
          <cell r="B290" t="str">
            <v>Headstart Nursery Bourne</v>
          </cell>
          <cell r="C290" t="str">
            <v>Headstart Nursery Bourne</v>
          </cell>
          <cell r="D290" t="str">
            <v>Private</v>
          </cell>
          <cell r="E290">
            <v>3426</v>
          </cell>
          <cell r="F290">
            <v>7235.7120000000004</v>
          </cell>
          <cell r="G290">
            <v>0</v>
          </cell>
          <cell r="H290">
            <v>612</v>
          </cell>
          <cell r="I290">
            <v>1780.9199999999998</v>
          </cell>
        </row>
        <row r="291">
          <cell r="A291">
            <v>514553</v>
          </cell>
          <cell r="B291" t="str">
            <v>Pilgrim Hospital Day Nursery</v>
          </cell>
          <cell r="C291" t="str">
            <v>Pilgrim Hospital Day Nursery</v>
          </cell>
          <cell r="D291" t="str">
            <v>Private</v>
          </cell>
          <cell r="E291">
            <v>3192</v>
          </cell>
          <cell r="F291">
            <v>6741.5039999999999</v>
          </cell>
          <cell r="G291">
            <v>552.63157894736844</v>
          </cell>
          <cell r="H291">
            <v>420</v>
          </cell>
          <cell r="I291">
            <v>1222.1999999999998</v>
          </cell>
        </row>
        <row r="292">
          <cell r="A292">
            <v>683886</v>
          </cell>
          <cell r="B292" t="str">
            <v>Wendy Burnett</v>
          </cell>
          <cell r="C292" t="str">
            <v>Wendy Burnett</v>
          </cell>
          <cell r="D292" t="str">
            <v>Childminder</v>
          </cell>
          <cell r="E292">
            <v>0</v>
          </cell>
          <cell r="F292">
            <v>0</v>
          </cell>
          <cell r="G292">
            <v>0</v>
          </cell>
          <cell r="H292">
            <v>384</v>
          </cell>
          <cell r="I292">
            <v>1117.4399999999998</v>
          </cell>
        </row>
        <row r="293">
          <cell r="A293">
            <v>513995</v>
          </cell>
          <cell r="B293" t="str">
            <v>Busy Bees Day Nursery (Lincoln)</v>
          </cell>
          <cell r="C293" t="str">
            <v>Busy Bees Day Nursery (Lincoln)</v>
          </cell>
          <cell r="D293" t="str">
            <v>Private</v>
          </cell>
          <cell r="E293">
            <v>3006</v>
          </cell>
          <cell r="F293">
            <v>6348.6720000000005</v>
          </cell>
          <cell r="G293">
            <v>1436.8421052631579</v>
          </cell>
          <cell r="H293">
            <v>1644</v>
          </cell>
          <cell r="I293">
            <v>4784.04</v>
          </cell>
        </row>
        <row r="294">
          <cell r="A294">
            <v>546458</v>
          </cell>
          <cell r="B294" t="str">
            <v>Heath Farm Day Nursery</v>
          </cell>
          <cell r="C294" t="str">
            <v>Heath Farm Day Nursery</v>
          </cell>
          <cell r="D294" t="str">
            <v>Private</v>
          </cell>
          <cell r="E294">
            <v>6370</v>
          </cell>
          <cell r="F294">
            <v>13453.44</v>
          </cell>
          <cell r="G294">
            <v>165.78947368421055</v>
          </cell>
          <cell r="H294">
            <v>210</v>
          </cell>
          <cell r="I294">
            <v>611.09999999999991</v>
          </cell>
        </row>
        <row r="295">
          <cell r="A295">
            <v>546534</v>
          </cell>
          <cell r="B295" t="str">
            <v>Lilliput Day Nursery Boston</v>
          </cell>
          <cell r="C295" t="str">
            <v>Lilliput Day Nursery Boston</v>
          </cell>
          <cell r="D295" t="str">
            <v>Private</v>
          </cell>
          <cell r="E295">
            <v>4182</v>
          </cell>
          <cell r="F295">
            <v>8832.384</v>
          </cell>
          <cell r="G295">
            <v>718.42105263157896</v>
          </cell>
          <cell r="H295">
            <v>420</v>
          </cell>
          <cell r="I295">
            <v>1222.1999999999998</v>
          </cell>
        </row>
        <row r="296">
          <cell r="A296">
            <v>546528</v>
          </cell>
          <cell r="B296" t="str">
            <v>Honey Pot Pre School (Charles Baines School)</v>
          </cell>
          <cell r="C296" t="str">
            <v>Honey Pot Pre School (Charles Baines School)</v>
          </cell>
          <cell r="D296" t="str">
            <v>Voluntary</v>
          </cell>
          <cell r="E296">
            <v>3780</v>
          </cell>
          <cell r="F296">
            <v>7983.3600000000006</v>
          </cell>
          <cell r="G296">
            <v>2321.0526315789475</v>
          </cell>
          <cell r="H296">
            <v>1932</v>
          </cell>
          <cell r="I296">
            <v>5622.119999999999</v>
          </cell>
        </row>
        <row r="297">
          <cell r="A297">
            <v>546462</v>
          </cell>
          <cell r="B297" t="str">
            <v xml:space="preserve">Wygate Foundation Nursery School </v>
          </cell>
          <cell r="C297" t="str">
            <v xml:space="preserve">Wygate Foundation Nursery School </v>
          </cell>
          <cell r="D297" t="str">
            <v>Voluntary</v>
          </cell>
          <cell r="E297">
            <v>10164</v>
          </cell>
          <cell r="F297">
            <v>21466.367999999999</v>
          </cell>
          <cell r="G297">
            <v>607.8947368421052</v>
          </cell>
          <cell r="H297">
            <v>1050</v>
          </cell>
          <cell r="I297">
            <v>3055.5</v>
          </cell>
        </row>
        <row r="298">
          <cell r="A298">
            <v>597002</v>
          </cell>
          <cell r="B298" t="str">
            <v>The Ark Nursery St Georges School Stamford</v>
          </cell>
          <cell r="C298" t="str">
            <v>The Ark Nursery St Georges School Stamford</v>
          </cell>
          <cell r="D298" t="str">
            <v>Private</v>
          </cell>
          <cell r="E298">
            <v>3150</v>
          </cell>
          <cell r="F298">
            <v>6652.7999999999993</v>
          </cell>
          <cell r="G298">
            <v>276.31578947368422</v>
          </cell>
          <cell r="H298">
            <v>588</v>
          </cell>
          <cell r="I298">
            <v>1711.08</v>
          </cell>
        </row>
        <row r="299">
          <cell r="A299">
            <v>683776</v>
          </cell>
          <cell r="B299" t="str">
            <v>Susanne Rice</v>
          </cell>
          <cell r="C299" t="str">
            <v>Susanne Rice</v>
          </cell>
          <cell r="D299" t="str">
            <v>Childminder</v>
          </cell>
          <cell r="E299">
            <v>420</v>
          </cell>
          <cell r="F299">
            <v>864.36</v>
          </cell>
          <cell r="G299">
            <v>0</v>
          </cell>
          <cell r="H299">
            <v>0</v>
          </cell>
          <cell r="I299">
            <v>0</v>
          </cell>
        </row>
        <row r="300">
          <cell r="A300">
            <v>683778</v>
          </cell>
          <cell r="B300" t="str">
            <v>Greetwell Hollow Day Nursery</v>
          </cell>
          <cell r="C300" t="str">
            <v>Greetwell Hollow Day Nursery</v>
          </cell>
          <cell r="D300" t="str">
            <v>Private</v>
          </cell>
          <cell r="E300">
            <v>7362</v>
          </cell>
          <cell r="F300">
            <v>15548.544</v>
          </cell>
          <cell r="G300">
            <v>3757.8947368421054</v>
          </cell>
          <cell r="H300">
            <v>1050</v>
          </cell>
          <cell r="I300">
            <v>3055.5</v>
          </cell>
        </row>
        <row r="301">
          <cell r="A301">
            <v>533145</v>
          </cell>
          <cell r="B301" t="str">
            <v xml:space="preserve">Step by Step Childcare  </v>
          </cell>
          <cell r="C301" t="str">
            <v xml:space="preserve">Step by Step Childcare  </v>
          </cell>
          <cell r="D301" t="str">
            <v>Childminder</v>
          </cell>
          <cell r="E301">
            <v>420</v>
          </cell>
          <cell r="F301">
            <v>864.36</v>
          </cell>
          <cell r="G301">
            <v>0</v>
          </cell>
          <cell r="H301">
            <v>210</v>
          </cell>
          <cell r="I301">
            <v>611.09999999999991</v>
          </cell>
        </row>
        <row r="302">
          <cell r="A302">
            <v>546407</v>
          </cell>
          <cell r="B302" t="str">
            <v>Hemswell Cliff Preschool</v>
          </cell>
          <cell r="C302" t="str">
            <v>Hemswell Cliff Preschool</v>
          </cell>
          <cell r="D302" t="str">
            <v>Voluntary</v>
          </cell>
          <cell r="E302">
            <v>1512</v>
          </cell>
          <cell r="F302">
            <v>3193.3440000000001</v>
          </cell>
          <cell r="G302">
            <v>221.05263157894737</v>
          </cell>
          <cell r="H302">
            <v>210</v>
          </cell>
          <cell r="I302">
            <v>611.09999999999991</v>
          </cell>
        </row>
        <row r="303">
          <cell r="A303">
            <v>546558</v>
          </cell>
          <cell r="B303" t="str">
            <v>Buttons Day Nursery</v>
          </cell>
          <cell r="C303" t="str">
            <v>Buttons Day Nursery</v>
          </cell>
          <cell r="D303" t="str">
            <v>Private</v>
          </cell>
          <cell r="E303">
            <v>2150</v>
          </cell>
          <cell r="F303">
            <v>4540.8</v>
          </cell>
          <cell r="G303">
            <v>663.1578947368422</v>
          </cell>
          <cell r="H303">
            <v>678</v>
          </cell>
          <cell r="I303">
            <v>1972.9799999999998</v>
          </cell>
        </row>
        <row r="304">
          <cell r="A304">
            <v>684118</v>
          </cell>
          <cell r="B304" t="str">
            <v>Buttons Kindergarten</v>
          </cell>
          <cell r="C304" t="str">
            <v>Buttons Kindergarten</v>
          </cell>
          <cell r="D304" t="str">
            <v>Private</v>
          </cell>
          <cell r="E304">
            <v>1764</v>
          </cell>
          <cell r="F304">
            <v>3725.5679999999998</v>
          </cell>
          <cell r="G304">
            <v>0</v>
          </cell>
          <cell r="H304">
            <v>1400</v>
          </cell>
          <cell r="I304">
            <v>4073.9999999999995</v>
          </cell>
        </row>
        <row r="305">
          <cell r="A305">
            <v>683873</v>
          </cell>
          <cell r="B305" t="str">
            <v>Happy Feet Lincoln</v>
          </cell>
          <cell r="C305" t="str">
            <v>Happy Feet Lincoln</v>
          </cell>
          <cell r="D305" t="str">
            <v>Childminder</v>
          </cell>
          <cell r="E305">
            <v>0</v>
          </cell>
          <cell r="F305">
            <v>0</v>
          </cell>
          <cell r="G305">
            <v>165.78947368421055</v>
          </cell>
          <cell r="H305">
            <v>0</v>
          </cell>
          <cell r="I305">
            <v>0</v>
          </cell>
        </row>
        <row r="306">
          <cell r="A306">
            <v>546545</v>
          </cell>
          <cell r="B306" t="str">
            <v>Little Learners Skegness</v>
          </cell>
          <cell r="C306" t="str">
            <v>Little Learners Skegness</v>
          </cell>
          <cell r="D306" t="str">
            <v>Private</v>
          </cell>
          <cell r="E306">
            <v>0</v>
          </cell>
          <cell r="F306">
            <v>0</v>
          </cell>
          <cell r="G306">
            <v>0</v>
          </cell>
          <cell r="H306">
            <v>5904</v>
          </cell>
          <cell r="I306">
            <v>17180.64</v>
          </cell>
        </row>
        <row r="307">
          <cell r="A307">
            <v>580648</v>
          </cell>
          <cell r="B307" t="e">
            <v>#N/A</v>
          </cell>
          <cell r="C307" t="str">
            <v>Waddington Children Family Services</v>
          </cell>
          <cell r="D307" t="str">
            <v>Private</v>
          </cell>
          <cell r="E307">
            <v>9144</v>
          </cell>
          <cell r="F307">
            <v>19312.128000000001</v>
          </cell>
          <cell r="G307">
            <v>0</v>
          </cell>
          <cell r="H307">
            <v>192</v>
          </cell>
          <cell r="I307">
            <v>558.71999999999991</v>
          </cell>
        </row>
        <row r="308">
          <cell r="A308">
            <v>684093</v>
          </cell>
          <cell r="B308" t="str">
            <v xml:space="preserve">The Little Lane Nursery Limited </v>
          </cell>
          <cell r="C308" t="str">
            <v xml:space="preserve">The Little Lane Nursery Limited </v>
          </cell>
          <cell r="D308" t="str">
            <v>Private</v>
          </cell>
          <cell r="E308">
            <v>2660</v>
          </cell>
          <cell r="F308">
            <v>5617.92</v>
          </cell>
          <cell r="G308">
            <v>0</v>
          </cell>
          <cell r="H308">
            <v>0</v>
          </cell>
          <cell r="I308">
            <v>0</v>
          </cell>
        </row>
        <row r="309">
          <cell r="A309">
            <v>546529</v>
          </cell>
          <cell r="B309" t="str">
            <v>YMCA Woodlands Daycare</v>
          </cell>
          <cell r="C309" t="str">
            <v>YMCA Woodlands Daycare</v>
          </cell>
          <cell r="D309" t="str">
            <v>Voluntary</v>
          </cell>
          <cell r="E309">
            <v>840</v>
          </cell>
          <cell r="F309">
            <v>1774.0800000000002</v>
          </cell>
          <cell r="G309">
            <v>55.263157894736842</v>
          </cell>
          <cell r="H309">
            <v>378</v>
          </cell>
          <cell r="I309">
            <v>1099.98</v>
          </cell>
        </row>
        <row r="310">
          <cell r="A310">
            <v>582640</v>
          </cell>
          <cell r="B310" t="str">
            <v>Manthorpe Preschool Playgroup</v>
          </cell>
          <cell r="C310" t="str">
            <v>Manthorpe Preschool Playgroup</v>
          </cell>
          <cell r="D310" t="str">
            <v>Voluntary</v>
          </cell>
          <cell r="E310">
            <v>1582</v>
          </cell>
          <cell r="F310">
            <v>3341.1840000000002</v>
          </cell>
          <cell r="G310">
            <v>386.84210526315792</v>
          </cell>
          <cell r="H310">
            <v>378</v>
          </cell>
          <cell r="I310">
            <v>1099.98</v>
          </cell>
        </row>
        <row r="311">
          <cell r="A311">
            <v>518889</v>
          </cell>
          <cell r="B311" t="str">
            <v>Colsterworth Methodist Pre-School</v>
          </cell>
          <cell r="C311" t="str">
            <v>Colsterworth Methodist Pre-School</v>
          </cell>
          <cell r="D311" t="str">
            <v>Voluntary</v>
          </cell>
          <cell r="E311">
            <v>1050</v>
          </cell>
          <cell r="F311">
            <v>2217.6</v>
          </cell>
          <cell r="G311">
            <v>0</v>
          </cell>
          <cell r="H311">
            <v>210</v>
          </cell>
          <cell r="I311">
            <v>611.09999999999991</v>
          </cell>
        </row>
        <row r="312">
          <cell r="A312">
            <v>514428</v>
          </cell>
          <cell r="B312" t="str">
            <v>Sunshine Pre-School Great Gonerby</v>
          </cell>
          <cell r="C312" t="str">
            <v>Sunshine Playgroup</v>
          </cell>
          <cell r="D312" t="str">
            <v>Private</v>
          </cell>
          <cell r="E312">
            <v>2002</v>
          </cell>
          <cell r="F312">
            <v>4228.2240000000002</v>
          </cell>
          <cell r="G312">
            <v>0</v>
          </cell>
          <cell r="H312">
            <v>630</v>
          </cell>
          <cell r="I312">
            <v>1833.3</v>
          </cell>
        </row>
        <row r="313">
          <cell r="A313">
            <v>582134</v>
          </cell>
          <cell r="B313" t="str">
            <v>Glebe Farm Day Nursery</v>
          </cell>
          <cell r="C313" t="str">
            <v>Glebe Farm Day Nursery</v>
          </cell>
          <cell r="D313" t="str">
            <v>Private</v>
          </cell>
          <cell r="E313">
            <v>8208</v>
          </cell>
          <cell r="F313">
            <v>17335.296000000002</v>
          </cell>
          <cell r="G313">
            <v>331.5789473684211</v>
          </cell>
          <cell r="H313">
            <v>0</v>
          </cell>
          <cell r="I313">
            <v>0</v>
          </cell>
        </row>
        <row r="314">
          <cell r="A314">
            <v>546457</v>
          </cell>
          <cell r="B314" t="str">
            <v>Jimmy D's Play Group</v>
          </cell>
          <cell r="C314" t="str">
            <v>Jimmy D's Play Group</v>
          </cell>
          <cell r="D314" t="str">
            <v>Voluntary</v>
          </cell>
          <cell r="E314">
            <v>3696</v>
          </cell>
          <cell r="F314">
            <v>7805.9519999999993</v>
          </cell>
          <cell r="G314">
            <v>0</v>
          </cell>
          <cell r="H314">
            <v>0</v>
          </cell>
          <cell r="I314">
            <v>0</v>
          </cell>
        </row>
        <row r="315">
          <cell r="A315">
            <v>684130</v>
          </cell>
          <cell r="B315" t="str">
            <v xml:space="preserve">Little Lions Nursery Ltd </v>
          </cell>
          <cell r="C315" t="str">
            <v xml:space="preserve">Little Lions Nursery Ltd </v>
          </cell>
          <cell r="D315" t="str">
            <v xml:space="preserve">Private </v>
          </cell>
          <cell r="E315">
            <v>630</v>
          </cell>
          <cell r="F315">
            <v>1330.56</v>
          </cell>
          <cell r="G315">
            <v>0</v>
          </cell>
          <cell r="H315">
            <v>630</v>
          </cell>
          <cell r="I315">
            <v>1833.3</v>
          </cell>
        </row>
        <row r="316">
          <cell r="A316">
            <v>684111</v>
          </cell>
          <cell r="B316" t="str">
            <v>Wiggles &amp; Giggles Childcare Ltd</v>
          </cell>
          <cell r="C316" t="str">
            <v>Wiggles &amp; Giggles Childcare Ltd</v>
          </cell>
          <cell r="D316" t="str">
            <v>Childminder</v>
          </cell>
          <cell r="E316">
            <v>1088</v>
          </cell>
          <cell r="F316">
            <v>2239.1040000000003</v>
          </cell>
          <cell r="G316">
            <v>0</v>
          </cell>
          <cell r="H316">
            <v>0</v>
          </cell>
          <cell r="I316">
            <v>0</v>
          </cell>
        </row>
        <row r="317">
          <cell r="A317">
            <v>546430</v>
          </cell>
          <cell r="B317" t="str">
            <v>Swallows Nest Preschool</v>
          </cell>
          <cell r="C317" t="str">
            <v>Swallows Nest Preschool</v>
          </cell>
          <cell r="D317" t="str">
            <v>Voluntary</v>
          </cell>
          <cell r="E317">
            <v>2688</v>
          </cell>
          <cell r="F317">
            <v>5677.0559999999996</v>
          </cell>
          <cell r="G317">
            <v>276.31578947368422</v>
          </cell>
          <cell r="H317">
            <v>210</v>
          </cell>
          <cell r="I317">
            <v>611.09999999999991</v>
          </cell>
        </row>
        <row r="318">
          <cell r="A318">
            <v>546460</v>
          </cell>
          <cell r="B318" t="str">
            <v>Bubbles Day Nursery</v>
          </cell>
          <cell r="C318" t="str">
            <v>Bubbles Day Nursery</v>
          </cell>
          <cell r="D318" t="str">
            <v>Private</v>
          </cell>
          <cell r="E318">
            <v>3612</v>
          </cell>
          <cell r="F318">
            <v>7628.5439999999999</v>
          </cell>
          <cell r="G318">
            <v>607.8947368421052</v>
          </cell>
          <cell r="H318">
            <v>532</v>
          </cell>
          <cell r="I318">
            <v>1548.12</v>
          </cell>
        </row>
        <row r="319">
          <cell r="A319">
            <v>684017</v>
          </cell>
          <cell r="B319" t="str">
            <v>Long Bennington Preschool</v>
          </cell>
          <cell r="C319" t="str">
            <v>Long Bennington Preschool</v>
          </cell>
          <cell r="D319" t="str">
            <v>Voluntary</v>
          </cell>
          <cell r="E319">
            <v>1176</v>
          </cell>
          <cell r="F319">
            <v>2483.712</v>
          </cell>
          <cell r="G319">
            <v>0</v>
          </cell>
          <cell r="H319">
            <v>0</v>
          </cell>
          <cell r="I319">
            <v>0</v>
          </cell>
        </row>
        <row r="320">
          <cell r="A320">
            <v>684088</v>
          </cell>
          <cell r="B320" t="str">
            <v>Jacqueline Swinney</v>
          </cell>
          <cell r="C320" t="str">
            <v>Jacqueline Swinney</v>
          </cell>
          <cell r="D320" t="str">
            <v>Childminder</v>
          </cell>
          <cell r="E320">
            <v>126</v>
          </cell>
          <cell r="F320">
            <v>259.30799999999999</v>
          </cell>
          <cell r="G320">
            <v>0</v>
          </cell>
          <cell r="H320">
            <v>0</v>
          </cell>
          <cell r="I320">
            <v>0</v>
          </cell>
        </row>
        <row r="321">
          <cell r="A321">
            <v>580702</v>
          </cell>
          <cell r="B321" t="str">
            <v>Headstart Nursery Grantham</v>
          </cell>
          <cell r="C321" t="str">
            <v>Headstart Nursery Grantham</v>
          </cell>
          <cell r="D321" t="str">
            <v>Private</v>
          </cell>
          <cell r="E321">
            <v>12132</v>
          </cell>
          <cell r="F321">
            <v>25622.784</v>
          </cell>
          <cell r="G321">
            <v>1823.6842105263158</v>
          </cell>
          <cell r="H321">
            <v>3024</v>
          </cell>
          <cell r="I321">
            <v>8799.84</v>
          </cell>
        </row>
        <row r="322">
          <cell r="A322">
            <v>546418</v>
          </cell>
          <cell r="B322" t="str">
            <v>Start Right Day Nursery Grantham</v>
          </cell>
          <cell r="C322" t="str">
            <v>Start Right Day Nursery Grantham</v>
          </cell>
          <cell r="D322" t="str">
            <v>Private</v>
          </cell>
          <cell r="E322">
            <v>2550</v>
          </cell>
          <cell r="F322">
            <v>4974</v>
          </cell>
          <cell r="G322">
            <v>4255.2631578947376</v>
          </cell>
          <cell r="H322">
            <v>2640</v>
          </cell>
          <cell r="I322">
            <v>7682.4</v>
          </cell>
        </row>
        <row r="323">
          <cell r="A323">
            <v>546473</v>
          </cell>
          <cell r="B323" t="str">
            <v>Hullabaloo Day Nursery</v>
          </cell>
          <cell r="C323" t="str">
            <v>Hullabaloo Day Nursery</v>
          </cell>
          <cell r="D323" t="str">
            <v>Private</v>
          </cell>
          <cell r="E323">
            <v>2142</v>
          </cell>
          <cell r="F323">
            <v>4523.9039999999995</v>
          </cell>
          <cell r="G323">
            <v>0</v>
          </cell>
          <cell r="H323">
            <v>210</v>
          </cell>
          <cell r="I323">
            <v>611.09999999999991</v>
          </cell>
        </row>
        <row r="324">
          <cell r="A324">
            <v>683813</v>
          </cell>
          <cell r="B324" t="str">
            <v>Kids Corner Nursery</v>
          </cell>
          <cell r="C324" t="str">
            <v>Kids Corner Nursery</v>
          </cell>
          <cell r="D324" t="str">
            <v>Private</v>
          </cell>
          <cell r="E324">
            <v>1554</v>
          </cell>
          <cell r="F324">
            <v>3282.0480000000002</v>
          </cell>
          <cell r="G324">
            <v>0</v>
          </cell>
          <cell r="H324">
            <v>420</v>
          </cell>
          <cell r="I324">
            <v>1222.1999999999998</v>
          </cell>
        </row>
        <row r="325">
          <cell r="A325">
            <v>501320</v>
          </cell>
          <cell r="B325" t="str">
            <v>Busy Tots Childminding</v>
          </cell>
          <cell r="C325" t="str">
            <v>Busy Tots Childminding</v>
          </cell>
          <cell r="D325" t="str">
            <v>Childminder</v>
          </cell>
          <cell r="E325">
            <v>322</v>
          </cell>
          <cell r="F325">
            <v>662.67600000000004</v>
          </cell>
          <cell r="G325">
            <v>0</v>
          </cell>
          <cell r="H325">
            <v>0</v>
          </cell>
          <cell r="I325">
            <v>0</v>
          </cell>
        </row>
        <row r="326">
          <cell r="A326">
            <v>683885</v>
          </cell>
          <cell r="B326" t="str">
            <v>Rachel's House Childminding</v>
          </cell>
          <cell r="C326" t="str">
            <v>Rachel's House Childminding</v>
          </cell>
          <cell r="D326" t="str">
            <v>Childminder</v>
          </cell>
          <cell r="E326">
            <v>822</v>
          </cell>
          <cell r="F326">
            <v>1691.6760000000002</v>
          </cell>
          <cell r="G326">
            <v>110.52631578947368</v>
          </cell>
          <cell r="H326">
            <v>210</v>
          </cell>
          <cell r="I326">
            <v>611.09999999999991</v>
          </cell>
        </row>
        <row r="327">
          <cell r="A327">
            <v>511798</v>
          </cell>
          <cell r="B327" t="str">
            <v>My Nursery</v>
          </cell>
          <cell r="C327" t="str">
            <v>My Nursery</v>
          </cell>
          <cell r="D327" t="str">
            <v>Private</v>
          </cell>
          <cell r="E327">
            <v>9156</v>
          </cell>
          <cell r="F327">
            <v>19337.472000000002</v>
          </cell>
          <cell r="G327">
            <v>773.68421052631584</v>
          </cell>
          <cell r="H327">
            <v>3162</v>
          </cell>
          <cell r="I327">
            <v>9201.42</v>
          </cell>
        </row>
        <row r="328">
          <cell r="A328">
            <v>683854</v>
          </cell>
          <cell r="B328" t="str">
            <v>Elizabeth Curtis</v>
          </cell>
          <cell r="C328" t="str">
            <v>Elizabeth Curtis</v>
          </cell>
          <cell r="D328" t="str">
            <v>Childminder</v>
          </cell>
          <cell r="E328">
            <v>482</v>
          </cell>
          <cell r="F328">
            <v>991.9559999999999</v>
          </cell>
          <cell r="G328">
            <v>0</v>
          </cell>
          <cell r="H328">
            <v>0</v>
          </cell>
          <cell r="I328">
            <v>0</v>
          </cell>
        </row>
        <row r="329">
          <cell r="A329">
            <v>546443</v>
          </cell>
          <cell r="B329" t="str">
            <v>The Village Kindergarten Brant Broughton</v>
          </cell>
          <cell r="C329" t="str">
            <v>The Village Kindergarten Brant Broughton</v>
          </cell>
          <cell r="D329" t="str">
            <v>Private</v>
          </cell>
          <cell r="E329">
            <v>2430</v>
          </cell>
          <cell r="F329">
            <v>5132.16</v>
          </cell>
          <cell r="G329">
            <v>0</v>
          </cell>
          <cell r="H329">
            <v>0</v>
          </cell>
          <cell r="I329">
            <v>0</v>
          </cell>
        </row>
        <row r="330">
          <cell r="A330">
            <v>683833</v>
          </cell>
          <cell r="B330" t="str">
            <v>Blackfriars Little Imps Child Minding</v>
          </cell>
          <cell r="C330" t="str">
            <v>Blackfriars Little Imps Child Minding</v>
          </cell>
          <cell r="D330" t="str">
            <v>Childminder</v>
          </cell>
          <cell r="E330">
            <v>192</v>
          </cell>
          <cell r="F330">
            <v>395.13600000000002</v>
          </cell>
          <cell r="G330">
            <v>0</v>
          </cell>
          <cell r="H330">
            <v>0</v>
          </cell>
          <cell r="I330">
            <v>0</v>
          </cell>
        </row>
        <row r="331">
          <cell r="A331">
            <v>517348</v>
          </cell>
          <cell r="B331" t="str">
            <v>Brant Broughton Preschool</v>
          </cell>
          <cell r="C331" t="str">
            <v>Brant Broughton Preschool</v>
          </cell>
          <cell r="D331" t="str">
            <v>Voluntary</v>
          </cell>
          <cell r="E331">
            <v>1344</v>
          </cell>
          <cell r="F331">
            <v>2838.5279999999998</v>
          </cell>
          <cell r="G331">
            <v>0</v>
          </cell>
          <cell r="H331">
            <v>168</v>
          </cell>
          <cell r="I331">
            <v>488.88</v>
          </cell>
        </row>
        <row r="332">
          <cell r="A332">
            <v>683988</v>
          </cell>
          <cell r="B332" t="str">
            <v>Victoria Schofield</v>
          </cell>
          <cell r="C332" t="str">
            <v>Victoria Schofield</v>
          </cell>
          <cell r="D332" t="str">
            <v>Childminder</v>
          </cell>
          <cell r="E332">
            <v>192</v>
          </cell>
          <cell r="F332">
            <v>395.13600000000002</v>
          </cell>
          <cell r="G332">
            <v>0</v>
          </cell>
          <cell r="H332">
            <v>0</v>
          </cell>
          <cell r="I332">
            <v>0</v>
          </cell>
        </row>
        <row r="333">
          <cell r="A333">
            <v>683789</v>
          </cell>
          <cell r="B333" t="str">
            <v>Ann Webster Childminding</v>
          </cell>
          <cell r="C333" t="str">
            <v>Ann Webster Childminding</v>
          </cell>
          <cell r="D333" t="str">
            <v>Childminder</v>
          </cell>
          <cell r="E333">
            <v>70</v>
          </cell>
          <cell r="F333">
            <v>144.06</v>
          </cell>
          <cell r="G333">
            <v>0</v>
          </cell>
          <cell r="H333">
            <v>0</v>
          </cell>
          <cell r="I333">
            <v>0</v>
          </cell>
        </row>
        <row r="334">
          <cell r="A334">
            <v>683906</v>
          </cell>
          <cell r="B334" t="str">
            <v>Beverley Bell</v>
          </cell>
          <cell r="C334" t="str">
            <v>Beverley Bell</v>
          </cell>
          <cell r="D334" t="str">
            <v>Childminder</v>
          </cell>
          <cell r="E334">
            <v>210</v>
          </cell>
          <cell r="F334">
            <v>432.18</v>
          </cell>
          <cell r="G334">
            <v>0</v>
          </cell>
          <cell r="H334">
            <v>0</v>
          </cell>
          <cell r="I334">
            <v>0</v>
          </cell>
        </row>
        <row r="335">
          <cell r="A335">
            <v>684037</v>
          </cell>
          <cell r="B335" t="str">
            <v>Karen Hunter</v>
          </cell>
          <cell r="C335" t="str">
            <v>Karen Hunter</v>
          </cell>
          <cell r="D335" t="str">
            <v>Childminder</v>
          </cell>
          <cell r="E335">
            <v>0</v>
          </cell>
          <cell r="F335">
            <v>0</v>
          </cell>
          <cell r="G335">
            <v>0</v>
          </cell>
          <cell r="H335">
            <v>192</v>
          </cell>
          <cell r="I335">
            <v>558.71999999999991</v>
          </cell>
        </row>
        <row r="336">
          <cell r="A336">
            <v>546555</v>
          </cell>
          <cell r="B336" t="str">
            <v xml:space="preserve">Rascals </v>
          </cell>
          <cell r="C336" t="str">
            <v xml:space="preserve">Rascals </v>
          </cell>
          <cell r="D336" t="str">
            <v>Private</v>
          </cell>
          <cell r="E336">
            <v>1422</v>
          </cell>
          <cell r="F336">
            <v>3003.2639999999997</v>
          </cell>
          <cell r="G336">
            <v>0</v>
          </cell>
          <cell r="H336">
            <v>402</v>
          </cell>
          <cell r="I336">
            <v>1169.82</v>
          </cell>
        </row>
        <row r="337">
          <cell r="A337">
            <v>683928</v>
          </cell>
          <cell r="B337" t="str">
            <v>Sturton Tots Childminding</v>
          </cell>
          <cell r="C337" t="str">
            <v>Sturton Tots Childminding</v>
          </cell>
          <cell r="D337" t="str">
            <v>Childminder</v>
          </cell>
          <cell r="E337">
            <v>192</v>
          </cell>
          <cell r="F337">
            <v>395.13600000000002</v>
          </cell>
          <cell r="G337">
            <v>0</v>
          </cell>
          <cell r="H337">
            <v>192</v>
          </cell>
          <cell r="I337">
            <v>558.71999999999991</v>
          </cell>
        </row>
        <row r="338">
          <cell r="A338">
            <v>512141</v>
          </cell>
          <cell r="B338" t="str">
            <v>Little Scallywags Skellingthorpe</v>
          </cell>
          <cell r="C338" t="str">
            <v>Little Scallywags Skellingthorpe</v>
          </cell>
          <cell r="D338" t="str">
            <v>Private</v>
          </cell>
          <cell r="E338">
            <v>2856</v>
          </cell>
          <cell r="F338">
            <v>6031.8720000000012</v>
          </cell>
          <cell r="G338">
            <v>221.05263157894737</v>
          </cell>
          <cell r="H338">
            <v>840</v>
          </cell>
          <cell r="I338">
            <v>2444.3999999999996</v>
          </cell>
        </row>
        <row r="339">
          <cell r="A339">
            <v>533132</v>
          </cell>
          <cell r="B339" t="str">
            <v>Holbeach St Marks Childcare</v>
          </cell>
          <cell r="C339" t="str">
            <v>Holbeach St Marks Childcare</v>
          </cell>
          <cell r="D339" t="str">
            <v>Childminder</v>
          </cell>
          <cell r="E339">
            <v>384</v>
          </cell>
          <cell r="F339">
            <v>790.27200000000005</v>
          </cell>
          <cell r="G339">
            <v>0</v>
          </cell>
          <cell r="H339">
            <v>0</v>
          </cell>
          <cell r="I339">
            <v>0</v>
          </cell>
        </row>
        <row r="340">
          <cell r="A340">
            <v>597004</v>
          </cell>
          <cell r="B340" t="str">
            <v>Ruskington Rascals Playgroup</v>
          </cell>
          <cell r="C340" t="str">
            <v>Ruskington Rascals Playgroup</v>
          </cell>
          <cell r="D340" t="str">
            <v>Private</v>
          </cell>
          <cell r="E340">
            <v>2520</v>
          </cell>
          <cell r="F340">
            <v>5322.24</v>
          </cell>
          <cell r="G340">
            <v>497.36842105263156</v>
          </cell>
          <cell r="H340">
            <v>1050</v>
          </cell>
          <cell r="I340">
            <v>3055.5</v>
          </cell>
        </row>
        <row r="341">
          <cell r="A341">
            <v>684127</v>
          </cell>
          <cell r="B341">
            <v>328628</v>
          </cell>
          <cell r="C341" t="str">
            <v xml:space="preserve">Karen Clarke Childminder </v>
          </cell>
          <cell r="D341" t="str">
            <v>Childminder</v>
          </cell>
          <cell r="E341">
            <v>0</v>
          </cell>
          <cell r="F341">
            <v>0</v>
          </cell>
          <cell r="G341">
            <v>0</v>
          </cell>
          <cell r="H341">
            <v>210</v>
          </cell>
          <cell r="I341">
            <v>611.09999999999991</v>
          </cell>
        </row>
        <row r="342">
          <cell r="A342">
            <v>683924</v>
          </cell>
          <cell r="B342" t="str">
            <v>Mrs Jane Kay</v>
          </cell>
          <cell r="C342" t="str">
            <v>Mrs Jane Kay</v>
          </cell>
          <cell r="D342" t="str">
            <v>Childminder</v>
          </cell>
          <cell r="E342">
            <v>42</v>
          </cell>
          <cell r="F342">
            <v>86.436000000000007</v>
          </cell>
          <cell r="G342">
            <v>0</v>
          </cell>
          <cell r="H342">
            <v>96</v>
          </cell>
          <cell r="I342">
            <v>279.35999999999996</v>
          </cell>
        </row>
        <row r="343">
          <cell r="A343">
            <v>684055</v>
          </cell>
          <cell r="B343" t="str">
            <v>Littlebotbots childminding</v>
          </cell>
          <cell r="C343" t="str">
            <v>Littlebotbots childminding</v>
          </cell>
          <cell r="D343" t="str">
            <v>Childminder</v>
          </cell>
          <cell r="E343">
            <v>210</v>
          </cell>
          <cell r="F343">
            <v>432.18</v>
          </cell>
          <cell r="G343">
            <v>0</v>
          </cell>
          <cell r="H343">
            <v>0</v>
          </cell>
          <cell r="I343">
            <v>0</v>
          </cell>
        </row>
        <row r="344">
          <cell r="A344">
            <v>520124</v>
          </cell>
          <cell r="B344" t="str">
            <v>Kirkby On Bain Nursery</v>
          </cell>
          <cell r="C344" t="str">
            <v>Kirkby On Bain Nursery</v>
          </cell>
          <cell r="D344" t="str">
            <v>Voluntary</v>
          </cell>
          <cell r="E344">
            <v>2940</v>
          </cell>
          <cell r="F344">
            <v>6209.28</v>
          </cell>
          <cell r="G344">
            <v>0</v>
          </cell>
          <cell r="H344">
            <v>0</v>
          </cell>
          <cell r="I344">
            <v>0</v>
          </cell>
        </row>
        <row r="345">
          <cell r="A345">
            <v>684077</v>
          </cell>
          <cell r="B345" t="str">
            <v>Neil Kay Ofsted Registered Childminder</v>
          </cell>
          <cell r="C345" t="str">
            <v>Neil Kay Ofsted Registered Childminder</v>
          </cell>
          <cell r="D345" t="str">
            <v>Childminder</v>
          </cell>
          <cell r="E345">
            <v>420</v>
          </cell>
          <cell r="F345">
            <v>864.36</v>
          </cell>
          <cell r="G345">
            <v>0</v>
          </cell>
          <cell r="H345">
            <v>0</v>
          </cell>
          <cell r="I345">
            <v>0</v>
          </cell>
        </row>
        <row r="346">
          <cell r="A346">
            <v>683913</v>
          </cell>
          <cell r="B346" t="str">
            <v>Bobbin Bubbles</v>
          </cell>
          <cell r="C346" t="str">
            <v>Bobbin Bubbles</v>
          </cell>
          <cell r="D346" t="str">
            <v>Childminder</v>
          </cell>
          <cell r="E346">
            <v>560</v>
          </cell>
          <cell r="F346">
            <v>1152.48</v>
          </cell>
          <cell r="G346">
            <v>0</v>
          </cell>
          <cell r="H346">
            <v>0</v>
          </cell>
          <cell r="I346">
            <v>0</v>
          </cell>
        </row>
        <row r="347">
          <cell r="A347">
            <v>683817</v>
          </cell>
          <cell r="B347" t="str">
            <v>Cherry B Day Nursery</v>
          </cell>
          <cell r="C347" t="str">
            <v>Cherry B Day Nursery</v>
          </cell>
          <cell r="D347" t="str">
            <v>Private</v>
          </cell>
          <cell r="E347">
            <v>630</v>
          </cell>
          <cell r="F347">
            <v>1330.56</v>
          </cell>
          <cell r="G347">
            <v>165.78947368421055</v>
          </cell>
          <cell r="H347">
            <v>0</v>
          </cell>
          <cell r="I347">
            <v>0</v>
          </cell>
        </row>
        <row r="348">
          <cell r="A348">
            <v>581604</v>
          </cell>
          <cell r="B348" t="str">
            <v>Langtoft Preschool</v>
          </cell>
          <cell r="C348" t="str">
            <v>Langtoft Preschool</v>
          </cell>
          <cell r="D348" t="str">
            <v>Voluntary</v>
          </cell>
          <cell r="E348">
            <v>2688</v>
          </cell>
          <cell r="F348">
            <v>5677.0559999999996</v>
          </cell>
          <cell r="G348">
            <v>55.263157894736842</v>
          </cell>
          <cell r="H348">
            <v>0</v>
          </cell>
          <cell r="I348">
            <v>0</v>
          </cell>
        </row>
        <row r="349">
          <cell r="A349">
            <v>683861</v>
          </cell>
          <cell r="B349" t="str">
            <v>Tina Manning</v>
          </cell>
          <cell r="C349" t="str">
            <v>Tina Manning</v>
          </cell>
          <cell r="D349" t="str">
            <v>Childminder</v>
          </cell>
          <cell r="E349">
            <v>210</v>
          </cell>
          <cell r="F349">
            <v>432.18</v>
          </cell>
          <cell r="G349">
            <v>0</v>
          </cell>
          <cell r="H349">
            <v>0</v>
          </cell>
          <cell r="I349">
            <v>0</v>
          </cell>
        </row>
        <row r="350">
          <cell r="A350">
            <v>683846</v>
          </cell>
          <cell r="B350" t="str">
            <v>Michelle's Childcare Services</v>
          </cell>
          <cell r="C350" t="str">
            <v>Michelle's Childcare Services</v>
          </cell>
          <cell r="D350" t="str">
            <v>Childminder</v>
          </cell>
          <cell r="E350">
            <v>826</v>
          </cell>
          <cell r="F350">
            <v>1699.9080000000001</v>
          </cell>
          <cell r="G350">
            <v>0</v>
          </cell>
          <cell r="H350">
            <v>210</v>
          </cell>
          <cell r="I350">
            <v>611.09999999999991</v>
          </cell>
        </row>
        <row r="351">
          <cell r="A351">
            <v>515706</v>
          </cell>
          <cell r="B351" t="str">
            <v>Cheeky Monkeys Day Nursery</v>
          </cell>
          <cell r="C351" t="str">
            <v>Cheeky Monkeys Day Nursery</v>
          </cell>
          <cell r="D351" t="str">
            <v>Private</v>
          </cell>
          <cell r="E351">
            <v>1974</v>
          </cell>
          <cell r="F351">
            <v>4169.0880000000006</v>
          </cell>
          <cell r="G351">
            <v>0</v>
          </cell>
          <cell r="H351">
            <v>1164</v>
          </cell>
          <cell r="I351">
            <v>3387.24</v>
          </cell>
        </row>
        <row r="352">
          <cell r="A352">
            <v>546445</v>
          </cell>
          <cell r="B352" t="str">
            <v>Daisy Chain Nursery</v>
          </cell>
          <cell r="C352" t="str">
            <v>Daisy Chain Nursery</v>
          </cell>
          <cell r="D352" t="str">
            <v>Private</v>
          </cell>
          <cell r="E352">
            <v>5040</v>
          </cell>
          <cell r="F352">
            <v>10644.48</v>
          </cell>
          <cell r="G352">
            <v>828.9473684210526</v>
          </cell>
          <cell r="H352">
            <v>2310</v>
          </cell>
          <cell r="I352">
            <v>6722.0999999999995</v>
          </cell>
        </row>
        <row r="353">
          <cell r="A353">
            <v>684027</v>
          </cell>
          <cell r="B353" t="str">
            <v>Happy Little Doodles</v>
          </cell>
          <cell r="C353" t="str">
            <v>Happy Little Doodles</v>
          </cell>
          <cell r="D353" t="str">
            <v>Childminder</v>
          </cell>
          <cell r="E353">
            <v>320</v>
          </cell>
          <cell r="F353">
            <v>658.56000000000006</v>
          </cell>
          <cell r="G353">
            <v>0</v>
          </cell>
          <cell r="H353">
            <v>0</v>
          </cell>
          <cell r="I353">
            <v>0</v>
          </cell>
        </row>
        <row r="354">
          <cell r="A354">
            <v>546487</v>
          </cell>
          <cell r="B354" t="str">
            <v>Market Rasen Pre School</v>
          </cell>
          <cell r="C354" t="str">
            <v>Market Rasen Pre School</v>
          </cell>
          <cell r="D354" t="str">
            <v>Private</v>
          </cell>
          <cell r="E354">
            <v>4872</v>
          </cell>
          <cell r="F354">
            <v>10289.663999999999</v>
          </cell>
          <cell r="G354">
            <v>331.5789473684211</v>
          </cell>
          <cell r="H354">
            <v>1134</v>
          </cell>
          <cell r="I354">
            <v>3299.9399999999996</v>
          </cell>
        </row>
        <row r="355">
          <cell r="A355">
            <v>546465</v>
          </cell>
          <cell r="B355" t="str">
            <v>The Tulip Preschool</v>
          </cell>
          <cell r="C355" t="str">
            <v>The Tulip Preschool</v>
          </cell>
          <cell r="D355" t="str">
            <v>Voluntary</v>
          </cell>
          <cell r="E355">
            <v>1932</v>
          </cell>
          <cell r="F355">
            <v>4080.384</v>
          </cell>
          <cell r="G355">
            <v>386.84210526315792</v>
          </cell>
          <cell r="H355">
            <v>966</v>
          </cell>
          <cell r="I355">
            <v>2811.0599999999995</v>
          </cell>
        </row>
        <row r="356">
          <cell r="A356">
            <v>684119</v>
          </cell>
          <cell r="B356" t="str">
            <v>Willows Childcare</v>
          </cell>
          <cell r="C356" t="str">
            <v>Willows Childcare</v>
          </cell>
          <cell r="D356" t="str">
            <v>Childminder</v>
          </cell>
          <cell r="E356">
            <v>42</v>
          </cell>
          <cell r="F356">
            <v>86.436000000000007</v>
          </cell>
          <cell r="G356">
            <v>0</v>
          </cell>
          <cell r="H356">
            <v>0</v>
          </cell>
          <cell r="I356">
            <v>0</v>
          </cell>
        </row>
        <row r="357">
          <cell r="A357">
            <v>511077</v>
          </cell>
          <cell r="B357" t="str">
            <v xml:space="preserve">Yvonne Sellars </v>
          </cell>
          <cell r="C357" t="str">
            <v xml:space="preserve">Yvonne Sellars </v>
          </cell>
          <cell r="D357" t="str">
            <v>Childminder</v>
          </cell>
          <cell r="E357">
            <v>210</v>
          </cell>
          <cell r="F357">
            <v>432.18</v>
          </cell>
          <cell r="G357">
            <v>0</v>
          </cell>
          <cell r="H357">
            <v>210</v>
          </cell>
          <cell r="I357">
            <v>611.09999999999991</v>
          </cell>
        </row>
        <row r="358">
          <cell r="A358">
            <v>582223</v>
          </cell>
          <cell r="B358" t="str">
            <v>Tydd St Marys Preschool</v>
          </cell>
          <cell r="C358" t="str">
            <v>Tydd St Marys Preschool</v>
          </cell>
          <cell r="D358" t="str">
            <v>Voluntary</v>
          </cell>
          <cell r="E358">
            <v>1260</v>
          </cell>
          <cell r="F358">
            <v>2661.12</v>
          </cell>
          <cell r="G358">
            <v>55.263157894736842</v>
          </cell>
          <cell r="H358">
            <v>462</v>
          </cell>
          <cell r="I358">
            <v>1344.4199999999998</v>
          </cell>
        </row>
        <row r="359">
          <cell r="A359">
            <v>684107</v>
          </cell>
          <cell r="B359" t="str">
            <v>Carousel Nursery</v>
          </cell>
          <cell r="C359" t="str">
            <v>Carousel Nursery</v>
          </cell>
          <cell r="D359" t="str">
            <v>Private</v>
          </cell>
          <cell r="E359">
            <v>3514</v>
          </cell>
          <cell r="F359">
            <v>7421.5680000000002</v>
          </cell>
          <cell r="G359">
            <v>0</v>
          </cell>
          <cell r="H359">
            <v>420</v>
          </cell>
          <cell r="I359">
            <v>1222.1999999999998</v>
          </cell>
        </row>
        <row r="360">
          <cell r="A360">
            <v>683793</v>
          </cell>
          <cell r="B360" t="str">
            <v>Burton Hathow Preparatory School</v>
          </cell>
          <cell r="C360" t="str">
            <v>Burton Hathow Preparatory School</v>
          </cell>
          <cell r="D360" t="str">
            <v>Independent</v>
          </cell>
          <cell r="E360">
            <v>3864</v>
          </cell>
          <cell r="F360">
            <v>8160.768</v>
          </cell>
          <cell r="G360">
            <v>0</v>
          </cell>
          <cell r="H360">
            <v>0</v>
          </cell>
          <cell r="I360">
            <v>0</v>
          </cell>
        </row>
        <row r="361">
          <cell r="A361">
            <v>683990</v>
          </cell>
          <cell r="B361" t="str">
            <v>Pansy Potters Childcare</v>
          </cell>
          <cell r="C361" t="str">
            <v>Pansy Potters Childcare</v>
          </cell>
          <cell r="D361" t="str">
            <v>Childminder</v>
          </cell>
          <cell r="E361">
            <v>0</v>
          </cell>
          <cell r="F361">
            <v>0</v>
          </cell>
          <cell r="G361">
            <v>221.05263157894737</v>
          </cell>
          <cell r="H361">
            <v>0</v>
          </cell>
          <cell r="I361">
            <v>0</v>
          </cell>
        </row>
        <row r="362">
          <cell r="A362">
            <v>546546</v>
          </cell>
          <cell r="B362" t="str">
            <v>Fun Farm Day Nursery</v>
          </cell>
          <cell r="C362" t="str">
            <v>Fun Farm Day Nursery</v>
          </cell>
          <cell r="D362" t="str">
            <v>Private</v>
          </cell>
          <cell r="E362">
            <v>6062</v>
          </cell>
          <cell r="F362">
            <v>12802.944000000001</v>
          </cell>
          <cell r="G362">
            <v>1326.3157894736844</v>
          </cell>
          <cell r="H362">
            <v>1372</v>
          </cell>
          <cell r="I362">
            <v>3992.52</v>
          </cell>
        </row>
        <row r="363">
          <cell r="A363">
            <v>683859</v>
          </cell>
          <cell r="B363" t="str">
            <v>Rachel Ella</v>
          </cell>
          <cell r="C363" t="str">
            <v>Rachel Ella</v>
          </cell>
          <cell r="D363" t="str">
            <v>Childminder</v>
          </cell>
          <cell r="E363">
            <v>322</v>
          </cell>
          <cell r="F363">
            <v>662.67600000000004</v>
          </cell>
          <cell r="G363">
            <v>0</v>
          </cell>
          <cell r="H363">
            <v>0</v>
          </cell>
          <cell r="I363">
            <v>0</v>
          </cell>
        </row>
        <row r="364">
          <cell r="A364">
            <v>683790</v>
          </cell>
          <cell r="B364" t="str">
            <v>Cathedral Childcare</v>
          </cell>
          <cell r="C364" t="str">
            <v>Cathedral Childcare</v>
          </cell>
          <cell r="D364" t="str">
            <v>Childminder</v>
          </cell>
          <cell r="E364">
            <v>252</v>
          </cell>
          <cell r="F364">
            <v>518.61599999999999</v>
          </cell>
          <cell r="G364">
            <v>221.05263157894737</v>
          </cell>
          <cell r="H364">
            <v>0</v>
          </cell>
          <cell r="I364">
            <v>0</v>
          </cell>
        </row>
        <row r="365">
          <cell r="A365">
            <v>683999</v>
          </cell>
          <cell r="B365" t="str">
            <v>Smartie Pants Preschool</v>
          </cell>
          <cell r="C365" t="str">
            <v>Smartie Pants Preschool</v>
          </cell>
          <cell r="D365" t="str">
            <v>Private</v>
          </cell>
          <cell r="E365">
            <v>1050</v>
          </cell>
          <cell r="F365">
            <v>2217.6</v>
          </cell>
          <cell r="G365">
            <v>0</v>
          </cell>
          <cell r="H365">
            <v>1050</v>
          </cell>
          <cell r="I365">
            <v>3055.5</v>
          </cell>
        </row>
        <row r="366">
          <cell r="A366">
            <v>546523</v>
          </cell>
          <cell r="B366" t="str">
            <v>Spinning Tops Day Nursery</v>
          </cell>
          <cell r="C366" t="str">
            <v>Spinning Tops Day Nursery</v>
          </cell>
          <cell r="D366" t="str">
            <v>Private</v>
          </cell>
          <cell r="E366">
            <v>5088</v>
          </cell>
          <cell r="F366">
            <v>10745.855999999998</v>
          </cell>
          <cell r="G366">
            <v>3205.2631578947367</v>
          </cell>
          <cell r="H366">
            <v>1662</v>
          </cell>
          <cell r="I366">
            <v>4836.42</v>
          </cell>
        </row>
        <row r="367">
          <cell r="A367">
            <v>546539</v>
          </cell>
          <cell r="B367" t="str">
            <v>The Village Pre-school</v>
          </cell>
          <cell r="C367" t="str">
            <v>The Village Pre-school</v>
          </cell>
          <cell r="D367" t="str">
            <v>Private</v>
          </cell>
          <cell r="E367">
            <v>5740</v>
          </cell>
          <cell r="F367">
            <v>12122.880000000001</v>
          </cell>
          <cell r="G367">
            <v>0</v>
          </cell>
          <cell r="H367">
            <v>168</v>
          </cell>
          <cell r="I367">
            <v>488.88</v>
          </cell>
        </row>
        <row r="368">
          <cell r="A368">
            <v>683921</v>
          </cell>
          <cell r="B368" t="str">
            <v>Ann Griffith</v>
          </cell>
          <cell r="C368" t="str">
            <v>Ann Griffith</v>
          </cell>
          <cell r="D368" t="str">
            <v>Childminder</v>
          </cell>
          <cell r="E368">
            <v>126</v>
          </cell>
          <cell r="F368">
            <v>259.30799999999999</v>
          </cell>
          <cell r="G368">
            <v>0</v>
          </cell>
          <cell r="H368">
            <v>0</v>
          </cell>
          <cell r="I368">
            <v>0</v>
          </cell>
        </row>
        <row r="369">
          <cell r="A369">
            <v>683794</v>
          </cell>
          <cell r="B369" t="str">
            <v>Smartie Pants (Mablethorpe)</v>
          </cell>
          <cell r="C369" t="str">
            <v>Smartie Pants (Mablethorpe)</v>
          </cell>
          <cell r="D369" t="str">
            <v>Private</v>
          </cell>
          <cell r="E369">
            <v>5664</v>
          </cell>
          <cell r="F369">
            <v>11962.367999999999</v>
          </cell>
          <cell r="G369">
            <v>0</v>
          </cell>
          <cell r="H369">
            <v>3252</v>
          </cell>
          <cell r="I369">
            <v>9463.32</v>
          </cell>
        </row>
        <row r="370">
          <cell r="A370">
            <v>684113</v>
          </cell>
          <cell r="B370" t="str">
            <v>Penny Gillyett</v>
          </cell>
          <cell r="C370" t="str">
            <v>Penny Gillyett</v>
          </cell>
          <cell r="D370" t="str">
            <v>Childminder</v>
          </cell>
          <cell r="E370">
            <v>0</v>
          </cell>
          <cell r="F370">
            <v>0</v>
          </cell>
          <cell r="G370">
            <v>0</v>
          </cell>
          <cell r="H370">
            <v>192</v>
          </cell>
          <cell r="I370">
            <v>558.71999999999991</v>
          </cell>
        </row>
        <row r="371">
          <cell r="A371">
            <v>546411</v>
          </cell>
          <cell r="B371" t="str">
            <v>Little Legs</v>
          </cell>
          <cell r="C371" t="str">
            <v>Little Legs</v>
          </cell>
          <cell r="D371" t="str">
            <v>Private</v>
          </cell>
          <cell r="E371">
            <v>2926</v>
          </cell>
          <cell r="F371">
            <v>6179.7120000000004</v>
          </cell>
          <cell r="G371">
            <v>55.263157894736842</v>
          </cell>
          <cell r="H371">
            <v>402</v>
          </cell>
          <cell r="I371">
            <v>1169.82</v>
          </cell>
        </row>
        <row r="372">
          <cell r="A372">
            <v>683840</v>
          </cell>
          <cell r="B372" t="str">
            <v>The Village Pre-school &amp; Kids Club</v>
          </cell>
          <cell r="C372" t="str">
            <v>The Village Pre-school &amp; Kids Club</v>
          </cell>
          <cell r="D372" t="str">
            <v>Private</v>
          </cell>
          <cell r="E372">
            <v>4032</v>
          </cell>
          <cell r="F372">
            <v>8515.5840000000007</v>
          </cell>
          <cell r="G372">
            <v>0</v>
          </cell>
          <cell r="H372">
            <v>168</v>
          </cell>
          <cell r="I372">
            <v>488.88</v>
          </cell>
        </row>
        <row r="373">
          <cell r="A373">
            <v>597012</v>
          </cell>
          <cell r="B373" t="str">
            <v>Hawthorn Tree Community Children's Centre</v>
          </cell>
          <cell r="C373" t="str">
            <v>Hawthorn Tree Community Children's Centre</v>
          </cell>
          <cell r="D373" t="str">
            <v>Voluntary</v>
          </cell>
          <cell r="E373">
            <v>4070</v>
          </cell>
          <cell r="F373">
            <v>8595.84</v>
          </cell>
          <cell r="G373">
            <v>1492.1052631578948</v>
          </cell>
          <cell r="H373">
            <v>990</v>
          </cell>
          <cell r="I373">
            <v>2880.9</v>
          </cell>
        </row>
        <row r="374">
          <cell r="A374">
            <v>546441</v>
          </cell>
          <cell r="B374" t="str">
            <v>The Ark Nursery Stamford</v>
          </cell>
          <cell r="C374" t="str">
            <v>The Ark Nursery Stamford</v>
          </cell>
          <cell r="D374" t="str">
            <v>Private</v>
          </cell>
          <cell r="E374">
            <v>4592</v>
          </cell>
          <cell r="F374">
            <v>9698.3040000000001</v>
          </cell>
          <cell r="G374">
            <v>663.1578947368422</v>
          </cell>
          <cell r="H374">
            <v>0</v>
          </cell>
          <cell r="I374">
            <v>0</v>
          </cell>
        </row>
        <row r="375">
          <cell r="A375">
            <v>511113</v>
          </cell>
          <cell r="B375" t="str">
            <v xml:space="preserve">Dudley House School </v>
          </cell>
          <cell r="C375" t="str">
            <v xml:space="preserve">Dudley House School </v>
          </cell>
          <cell r="D375" t="str">
            <v>Independent</v>
          </cell>
          <cell r="E375">
            <v>1260</v>
          </cell>
          <cell r="F375">
            <v>2661.12</v>
          </cell>
          <cell r="G375">
            <v>221.05263157894737</v>
          </cell>
          <cell r="H375">
            <v>0</v>
          </cell>
          <cell r="I375">
            <v>0</v>
          </cell>
        </row>
        <row r="376">
          <cell r="A376">
            <v>683824</v>
          </cell>
          <cell r="B376" t="str">
            <v>Rebecca Clarke</v>
          </cell>
          <cell r="C376" t="str">
            <v>Rebecca Clarke</v>
          </cell>
          <cell r="D376" t="str">
            <v>Childminder</v>
          </cell>
          <cell r="E376">
            <v>420</v>
          </cell>
          <cell r="F376">
            <v>864.36</v>
          </cell>
          <cell r="G376">
            <v>0</v>
          </cell>
          <cell r="H376">
            <v>0</v>
          </cell>
          <cell r="I376">
            <v>0</v>
          </cell>
        </row>
        <row r="377">
          <cell r="A377">
            <v>683993</v>
          </cell>
          <cell r="B377" t="str">
            <v>Paula Lee Childminding</v>
          </cell>
          <cell r="C377" t="str">
            <v>Paula Lee Childminding</v>
          </cell>
          <cell r="D377" t="str">
            <v>Childminder</v>
          </cell>
          <cell r="E377">
            <v>133</v>
          </cell>
          <cell r="F377">
            <v>273.714</v>
          </cell>
          <cell r="G377">
            <v>55.263157894736842</v>
          </cell>
          <cell r="H377">
            <v>0</v>
          </cell>
          <cell r="I377">
            <v>0</v>
          </cell>
        </row>
        <row r="378">
          <cell r="A378">
            <v>599257</v>
          </cell>
          <cell r="B378" t="str">
            <v>Stepping Stones Preschool Nettleham</v>
          </cell>
          <cell r="C378" t="str">
            <v>Stepping Stones Preschool Nettleham</v>
          </cell>
          <cell r="D378" t="str">
            <v>Private</v>
          </cell>
          <cell r="E378">
            <v>1554</v>
          </cell>
          <cell r="F378">
            <v>3282.0480000000002</v>
          </cell>
          <cell r="G378">
            <v>0</v>
          </cell>
          <cell r="H378">
            <v>420</v>
          </cell>
          <cell r="I378">
            <v>1222.1999999999998</v>
          </cell>
        </row>
        <row r="379">
          <cell r="A379">
            <v>524787</v>
          </cell>
          <cell r="B379" t="str">
            <v>Prelude Nursery</v>
          </cell>
          <cell r="C379" t="str">
            <v>Prelude Nursery</v>
          </cell>
          <cell r="D379" t="str">
            <v>Private</v>
          </cell>
          <cell r="E379">
            <v>1344</v>
          </cell>
          <cell r="F379">
            <v>2838.5279999999998</v>
          </cell>
          <cell r="G379">
            <v>0</v>
          </cell>
          <cell r="H379">
            <v>1170</v>
          </cell>
          <cell r="I379">
            <v>3404.7</v>
          </cell>
        </row>
        <row r="380">
          <cell r="A380">
            <v>683853</v>
          </cell>
          <cell r="B380" t="str">
            <v>Little Oaks</v>
          </cell>
          <cell r="C380" t="str">
            <v>Little Oaks</v>
          </cell>
          <cell r="D380" t="str">
            <v>Private</v>
          </cell>
          <cell r="E380">
            <v>6798</v>
          </cell>
          <cell r="F380">
            <v>14357.375999999998</v>
          </cell>
          <cell r="G380">
            <v>1602.6315789473683</v>
          </cell>
          <cell r="H380">
            <v>3462</v>
          </cell>
          <cell r="I380">
            <v>10074.419999999998</v>
          </cell>
        </row>
        <row r="381">
          <cell r="A381">
            <v>513161</v>
          </cell>
          <cell r="B381" t="str">
            <v>Rainbow Preschool Caistor</v>
          </cell>
          <cell r="C381" t="str">
            <v>Rainbow Preschool Caistor</v>
          </cell>
          <cell r="D381" t="str">
            <v>Voluntary</v>
          </cell>
          <cell r="E381">
            <v>2898</v>
          </cell>
          <cell r="F381">
            <v>6120.576</v>
          </cell>
          <cell r="G381">
            <v>0</v>
          </cell>
          <cell r="H381">
            <v>1155</v>
          </cell>
          <cell r="I381">
            <v>3361.0499999999997</v>
          </cell>
        </row>
        <row r="382">
          <cell r="A382">
            <v>512507</v>
          </cell>
          <cell r="B382" t="str">
            <v>Swinderby Preschool Playgroup</v>
          </cell>
          <cell r="C382" t="str">
            <v>Swinderby Preschool Playgroup</v>
          </cell>
          <cell r="D382" t="str">
            <v>Voluntary</v>
          </cell>
          <cell r="E382">
            <v>1890</v>
          </cell>
          <cell r="F382">
            <v>3991.6800000000003</v>
          </cell>
          <cell r="G382">
            <v>0</v>
          </cell>
          <cell r="H382">
            <v>378</v>
          </cell>
          <cell r="I382">
            <v>1099.98</v>
          </cell>
        </row>
        <row r="383">
          <cell r="A383">
            <v>546570</v>
          </cell>
          <cell r="B383" t="str">
            <v>Eslaford Private Nursery</v>
          </cell>
          <cell r="C383" t="str">
            <v>Eslaford Private Nursery</v>
          </cell>
          <cell r="D383" t="str">
            <v>Private</v>
          </cell>
          <cell r="E383">
            <v>2520</v>
          </cell>
          <cell r="F383">
            <v>5322.24</v>
          </cell>
          <cell r="G383">
            <v>165.78947368421055</v>
          </cell>
          <cell r="H383">
            <v>840</v>
          </cell>
          <cell r="I383">
            <v>2444.3999999999996</v>
          </cell>
        </row>
        <row r="384">
          <cell r="A384">
            <v>582850</v>
          </cell>
          <cell r="B384" t="str">
            <v>Beckside Preschool</v>
          </cell>
          <cell r="C384" t="str">
            <v>Beckside Preschool</v>
          </cell>
          <cell r="D384" t="str">
            <v>Private</v>
          </cell>
          <cell r="E384">
            <v>6342</v>
          </cell>
          <cell r="F384">
            <v>13394.304</v>
          </cell>
          <cell r="G384">
            <v>884.21052631578948</v>
          </cell>
          <cell r="H384">
            <v>0</v>
          </cell>
          <cell r="I384">
            <v>0</v>
          </cell>
        </row>
        <row r="385">
          <cell r="A385">
            <v>546492</v>
          </cell>
          <cell r="B385" t="str">
            <v>Riverside Early Years Playgroup</v>
          </cell>
          <cell r="C385" t="str">
            <v>Riverside Early Years Playgroup</v>
          </cell>
          <cell r="D385" t="str">
            <v>Private</v>
          </cell>
          <cell r="E385">
            <v>6300</v>
          </cell>
          <cell r="F385">
            <v>13305.599999999999</v>
          </cell>
          <cell r="G385">
            <v>3757.8947368421054</v>
          </cell>
          <cell r="H385">
            <v>2940</v>
          </cell>
          <cell r="I385">
            <v>8555.3999999999978</v>
          </cell>
        </row>
        <row r="386">
          <cell r="A386">
            <v>546506</v>
          </cell>
          <cell r="B386" t="str">
            <v>YMCA Beginnings Day Care</v>
          </cell>
          <cell r="C386" t="str">
            <v>YMCA Beginnings Day Care</v>
          </cell>
          <cell r="D386" t="str">
            <v>Voluntary</v>
          </cell>
          <cell r="E386">
            <v>1416</v>
          </cell>
          <cell r="F386">
            <v>2990.5919999999996</v>
          </cell>
          <cell r="G386">
            <v>1823.6842105263158</v>
          </cell>
          <cell r="H386">
            <v>1260</v>
          </cell>
          <cell r="I386">
            <v>3666.6</v>
          </cell>
        </row>
        <row r="387">
          <cell r="A387">
            <v>523945</v>
          </cell>
          <cell r="B387" t="str">
            <v>Edenham Preschool</v>
          </cell>
          <cell r="C387" t="str">
            <v>Edenham Preschool</v>
          </cell>
          <cell r="D387" t="str">
            <v>Private</v>
          </cell>
          <cell r="E387">
            <v>3066</v>
          </cell>
          <cell r="F387">
            <v>6475.3919999999998</v>
          </cell>
          <cell r="G387">
            <v>0</v>
          </cell>
          <cell r="H387">
            <v>210</v>
          </cell>
          <cell r="I387">
            <v>611.09999999999991</v>
          </cell>
        </row>
        <row r="388">
          <cell r="A388">
            <v>513625</v>
          </cell>
          <cell r="B388" t="str">
            <v>Busy Bees Preschool &amp; Day Nursery (Bourne)</v>
          </cell>
          <cell r="C388" t="str">
            <v>Busy Bees Preschool &amp; Day Nursery (Bourne)</v>
          </cell>
          <cell r="D388" t="str">
            <v>Private</v>
          </cell>
          <cell r="E388">
            <v>16008</v>
          </cell>
          <cell r="F388">
            <v>33808.896000000008</v>
          </cell>
          <cell r="G388">
            <v>0</v>
          </cell>
          <cell r="H388">
            <v>5070</v>
          </cell>
          <cell r="I388">
            <v>14753.7</v>
          </cell>
        </row>
        <row r="389">
          <cell r="A389">
            <v>683980</v>
          </cell>
          <cell r="B389" t="str">
            <v>Woodlands Day Nursery Woodhall Spa</v>
          </cell>
          <cell r="C389" t="str">
            <v>Woodlands Day Nursery Woodhall Spa</v>
          </cell>
          <cell r="D389" t="str">
            <v>Private</v>
          </cell>
          <cell r="E389">
            <v>2358</v>
          </cell>
          <cell r="F389">
            <v>4980.0959999999995</v>
          </cell>
          <cell r="G389">
            <v>0</v>
          </cell>
          <cell r="H389">
            <v>1590</v>
          </cell>
          <cell r="I389">
            <v>4626.8999999999996</v>
          </cell>
        </row>
        <row r="390">
          <cell r="A390">
            <v>683812</v>
          </cell>
          <cell r="B390" t="str">
            <v xml:space="preserve">Sunbeams Preschool and Kids Club </v>
          </cell>
          <cell r="C390" t="str">
            <v xml:space="preserve">Sunbeams Preschool and Kids Club </v>
          </cell>
          <cell r="D390" t="str">
            <v>Private</v>
          </cell>
          <cell r="E390">
            <v>594</v>
          </cell>
          <cell r="F390">
            <v>1254.528</v>
          </cell>
          <cell r="G390">
            <v>0</v>
          </cell>
          <cell r="H390">
            <v>0</v>
          </cell>
          <cell r="I390">
            <v>0</v>
          </cell>
        </row>
        <row r="391">
          <cell r="A391">
            <v>546456</v>
          </cell>
          <cell r="B391" t="str">
            <v>Allington &amp; Sedgebrook Pre-School</v>
          </cell>
          <cell r="C391" t="str">
            <v>Allington &amp; Sedgebrook Pre-School</v>
          </cell>
          <cell r="D391" t="str">
            <v>Voluntary</v>
          </cell>
          <cell r="E391">
            <v>756</v>
          </cell>
          <cell r="F391">
            <v>1596.672</v>
          </cell>
          <cell r="G391">
            <v>0</v>
          </cell>
          <cell r="H391">
            <v>0</v>
          </cell>
          <cell r="I391">
            <v>0</v>
          </cell>
        </row>
        <row r="392">
          <cell r="A392">
            <v>524929</v>
          </cell>
          <cell r="B392" t="str">
            <v>The Grantham Prep. School</v>
          </cell>
          <cell r="C392" t="str">
            <v>The Grantham Prep. School</v>
          </cell>
          <cell r="D392" t="str">
            <v>Independent</v>
          </cell>
          <cell r="E392">
            <v>1980</v>
          </cell>
          <cell r="F392">
            <v>4181.76</v>
          </cell>
          <cell r="G392">
            <v>0</v>
          </cell>
          <cell r="H392">
            <v>0</v>
          </cell>
          <cell r="I392">
            <v>0</v>
          </cell>
        </row>
        <row r="393">
          <cell r="A393">
            <v>684090</v>
          </cell>
          <cell r="B393" t="str">
            <v>Mon Ami Children's Nursery-Fairfield House</v>
          </cell>
          <cell r="C393" t="str">
            <v>Mon Ami Children's Nursery-Fairfield House</v>
          </cell>
          <cell r="D393" t="str">
            <v>Private</v>
          </cell>
          <cell r="E393">
            <v>4074</v>
          </cell>
          <cell r="F393">
            <v>8604.2880000000005</v>
          </cell>
          <cell r="G393">
            <v>0</v>
          </cell>
          <cell r="H393">
            <v>420</v>
          </cell>
          <cell r="I393">
            <v>1222.1999999999998</v>
          </cell>
        </row>
        <row r="394">
          <cell r="A394">
            <v>684125</v>
          </cell>
          <cell r="B394" t="str">
            <v>Serendipity's Day Nursery</v>
          </cell>
          <cell r="C394" t="str">
            <v>Serendipity's Day Nursery</v>
          </cell>
          <cell r="D394" t="str">
            <v>Private</v>
          </cell>
          <cell r="E394">
            <v>2904</v>
          </cell>
          <cell r="F394">
            <v>6133.2479999999996</v>
          </cell>
          <cell r="G394">
            <v>497.36842105263156</v>
          </cell>
          <cell r="H394">
            <v>2694</v>
          </cell>
          <cell r="I394">
            <v>7839.5399999999991</v>
          </cell>
        </row>
        <row r="395">
          <cell r="A395">
            <v>546469</v>
          </cell>
          <cell r="B395" t="str">
            <v>Mon Ami Children's Nursery Swineshead</v>
          </cell>
          <cell r="C395" t="str">
            <v>Mon Ami Children's Nursery Swineshead</v>
          </cell>
          <cell r="D395" t="str">
            <v>Private</v>
          </cell>
          <cell r="E395">
            <v>5040</v>
          </cell>
          <cell r="F395">
            <v>10644.48</v>
          </cell>
          <cell r="G395">
            <v>1160.5263157894738</v>
          </cell>
          <cell r="H395">
            <v>780</v>
          </cell>
          <cell r="I395">
            <v>2269.7999999999997</v>
          </cell>
        </row>
        <row r="396">
          <cell r="A396">
            <v>546550</v>
          </cell>
          <cell r="B396" t="str">
            <v>Mon Ami Day Nursery Alford</v>
          </cell>
          <cell r="C396" t="str">
            <v>Mon Ami Day Nursery Alford</v>
          </cell>
          <cell r="D396" t="str">
            <v>Private</v>
          </cell>
          <cell r="E396">
            <v>9184</v>
          </cell>
          <cell r="F396">
            <v>19396.608</v>
          </cell>
          <cell r="G396">
            <v>2542.1052631578946</v>
          </cell>
          <cell r="H396">
            <v>1582</v>
          </cell>
          <cell r="I396">
            <v>4603.62</v>
          </cell>
        </row>
        <row r="397">
          <cell r="A397">
            <v>546519</v>
          </cell>
          <cell r="B397" t="str">
            <v>Mon Ami Day Nursery Boston</v>
          </cell>
          <cell r="C397" t="str">
            <v>Mon Ami Day Nursery Boston</v>
          </cell>
          <cell r="D397" t="str">
            <v>Private</v>
          </cell>
          <cell r="E397">
            <v>8533</v>
          </cell>
          <cell r="F397">
            <v>18021.696</v>
          </cell>
          <cell r="G397">
            <v>2542.1052631578946</v>
          </cell>
          <cell r="H397">
            <v>3342</v>
          </cell>
          <cell r="I397">
            <v>9725.2199999999993</v>
          </cell>
        </row>
        <row r="398">
          <cell r="A398">
            <v>585591</v>
          </cell>
          <cell r="B398" t="str">
            <v xml:space="preserve">Sunflowers Nursery School Saxilby </v>
          </cell>
          <cell r="C398" t="str">
            <v xml:space="preserve">Sunflowers Nursery School Saxilby </v>
          </cell>
          <cell r="D398" t="str">
            <v>Private</v>
          </cell>
          <cell r="E398">
            <v>5714</v>
          </cell>
          <cell r="F398">
            <v>12067.967999999999</v>
          </cell>
          <cell r="G398">
            <v>386.84210526315792</v>
          </cell>
          <cell r="H398">
            <v>210</v>
          </cell>
          <cell r="I398">
            <v>611.09999999999991</v>
          </cell>
        </row>
        <row r="399">
          <cell r="A399">
            <v>546521</v>
          </cell>
          <cell r="B399" t="str">
            <v>North Somercotes Playgroup</v>
          </cell>
          <cell r="C399" t="str">
            <v>North Somercotes Playgroup</v>
          </cell>
          <cell r="D399" t="str">
            <v>Voluntary</v>
          </cell>
          <cell r="E399">
            <v>2310</v>
          </cell>
          <cell r="F399">
            <v>4878.72</v>
          </cell>
          <cell r="G399">
            <v>0</v>
          </cell>
          <cell r="H399">
            <v>840</v>
          </cell>
          <cell r="I399">
            <v>2444.3999999999996</v>
          </cell>
        </row>
        <row r="400">
          <cell r="A400">
            <v>683920</v>
          </cell>
          <cell r="B400" t="str">
            <v>Clarence House Nursery (Grantham)</v>
          </cell>
          <cell r="C400" t="str">
            <v>Clarence House Nursery (Grantham)</v>
          </cell>
          <cell r="D400" t="str">
            <v>Private</v>
          </cell>
          <cell r="E400">
            <v>3426</v>
          </cell>
          <cell r="F400">
            <v>7235.7120000000004</v>
          </cell>
          <cell r="G400">
            <v>1105.2631578947369</v>
          </cell>
          <cell r="H400">
            <v>420</v>
          </cell>
          <cell r="I400">
            <v>1222.1999999999998</v>
          </cell>
        </row>
        <row r="401">
          <cell r="A401">
            <v>524630</v>
          </cell>
          <cell r="B401" t="str">
            <v>Rainbow Corner Day Nursery Holton le Clay</v>
          </cell>
          <cell r="C401" t="str">
            <v>Rainbow Corner Day Nursery Holton le Clay</v>
          </cell>
          <cell r="D401" t="str">
            <v>Private</v>
          </cell>
          <cell r="E401">
            <v>1680</v>
          </cell>
          <cell r="F401">
            <v>3548.1600000000003</v>
          </cell>
          <cell r="G401">
            <v>276.31578947368422</v>
          </cell>
          <cell r="H401">
            <v>840</v>
          </cell>
          <cell r="I401">
            <v>2444.3999999999996</v>
          </cell>
        </row>
        <row r="402">
          <cell r="A402">
            <v>546560</v>
          </cell>
          <cell r="B402" t="str">
            <v>White House Farm Day Nursery</v>
          </cell>
          <cell r="C402" t="str">
            <v>White House Farm Day Nursery</v>
          </cell>
          <cell r="D402" t="str">
            <v>Private</v>
          </cell>
          <cell r="E402">
            <v>5082</v>
          </cell>
          <cell r="F402">
            <v>10733.183999999999</v>
          </cell>
          <cell r="G402">
            <v>0</v>
          </cell>
          <cell r="H402">
            <v>384</v>
          </cell>
          <cell r="I402">
            <v>1117.4399999999998</v>
          </cell>
        </row>
        <row r="403">
          <cell r="A403">
            <v>684106</v>
          </cell>
          <cell r="B403" t="str">
            <v>Limes Play and Learn Limited</v>
          </cell>
          <cell r="C403" t="str">
            <v>Limes Play and Learn Limited</v>
          </cell>
          <cell r="D403" t="str">
            <v>Private</v>
          </cell>
          <cell r="E403">
            <v>7812</v>
          </cell>
          <cell r="F403">
            <v>16498.944000000003</v>
          </cell>
          <cell r="G403">
            <v>1271.0526315789473</v>
          </cell>
          <cell r="H403">
            <v>1746</v>
          </cell>
          <cell r="I403">
            <v>5080.8599999999988</v>
          </cell>
        </row>
        <row r="404">
          <cell r="A404">
            <v>684003</v>
          </cell>
          <cell r="B404" t="str">
            <v>Nutwood Day Nursery</v>
          </cell>
          <cell r="C404" t="str">
            <v>Nutwood Day Nursery</v>
          </cell>
          <cell r="D404" t="str">
            <v>Private</v>
          </cell>
          <cell r="E404">
            <v>5194</v>
          </cell>
          <cell r="F404">
            <v>10969.727999999999</v>
          </cell>
          <cell r="G404">
            <v>165.78947368421055</v>
          </cell>
          <cell r="H404">
            <v>1416</v>
          </cell>
          <cell r="I404">
            <v>4120.5599999999995</v>
          </cell>
        </row>
        <row r="405">
          <cell r="A405">
            <v>546559</v>
          </cell>
          <cell r="B405" t="str">
            <v>Little Lambs Grimoldby</v>
          </cell>
          <cell r="C405" t="str">
            <v>Little Lambs Grimoldby</v>
          </cell>
          <cell r="D405" t="str">
            <v>Private</v>
          </cell>
          <cell r="E405">
            <v>2094</v>
          </cell>
          <cell r="F405">
            <v>4422.5280000000002</v>
          </cell>
          <cell r="G405">
            <v>0</v>
          </cell>
          <cell r="H405">
            <v>594</v>
          </cell>
          <cell r="I405">
            <v>1728.54</v>
          </cell>
        </row>
        <row r="406">
          <cell r="A406">
            <v>515056</v>
          </cell>
          <cell r="B406" t="str">
            <v>Greenlands Preschool</v>
          </cell>
          <cell r="C406" t="str">
            <v>Greenlands Preschool</v>
          </cell>
          <cell r="D406" t="str">
            <v>Private</v>
          </cell>
          <cell r="E406">
            <v>1050</v>
          </cell>
          <cell r="F406">
            <v>2217.6</v>
          </cell>
          <cell r="G406">
            <v>497.36842105263156</v>
          </cell>
          <cell r="H406">
            <v>0</v>
          </cell>
          <cell r="I406">
            <v>0</v>
          </cell>
        </row>
        <row r="407">
          <cell r="A407">
            <v>597013</v>
          </cell>
          <cell r="B407" t="str">
            <v>The Secret Garden Day Nursery</v>
          </cell>
          <cell r="C407" t="str">
            <v>The Secret Garden Day Nursery</v>
          </cell>
          <cell r="D407" t="str">
            <v>Private</v>
          </cell>
          <cell r="E407">
            <v>2988</v>
          </cell>
          <cell r="F407">
            <v>6310.6559999999999</v>
          </cell>
          <cell r="G407">
            <v>2100</v>
          </cell>
          <cell r="H407">
            <v>3408</v>
          </cell>
          <cell r="I407">
            <v>9917.2799999999988</v>
          </cell>
        </row>
        <row r="408">
          <cell r="A408">
            <v>518606</v>
          </cell>
          <cell r="B408" t="str">
            <v>Bright Sparks @ Sibsey Play Group</v>
          </cell>
          <cell r="C408" t="str">
            <v>Bright Sparks @ Sibsey Play Group</v>
          </cell>
          <cell r="D408" t="str">
            <v>Voluntary</v>
          </cell>
          <cell r="E408">
            <v>4270</v>
          </cell>
          <cell r="F408">
            <v>9018.24</v>
          </cell>
          <cell r="G408">
            <v>331.5789473684211</v>
          </cell>
          <cell r="H408">
            <v>1050</v>
          </cell>
          <cell r="I408">
            <v>3055.5</v>
          </cell>
        </row>
        <row r="409">
          <cell r="A409">
            <v>546437</v>
          </cell>
          <cell r="B409" t="str">
            <v>Dappledown House Nursery</v>
          </cell>
          <cell r="C409" t="str">
            <v>Dappledown House Nursery</v>
          </cell>
          <cell r="D409" t="str">
            <v>Private</v>
          </cell>
          <cell r="E409">
            <v>1956</v>
          </cell>
          <cell r="F409">
            <v>4131.0720000000001</v>
          </cell>
          <cell r="G409">
            <v>0</v>
          </cell>
          <cell r="H409">
            <v>192</v>
          </cell>
          <cell r="I409">
            <v>558.71999999999991</v>
          </cell>
        </row>
        <row r="410">
          <cell r="A410">
            <v>517705</v>
          </cell>
          <cell r="B410" t="str">
            <v>Acorn Pre-school (Whaplode)</v>
          </cell>
          <cell r="C410" t="str">
            <v>Acorn Pre-school (Whaplode)</v>
          </cell>
          <cell r="D410" t="str">
            <v>Voluntary</v>
          </cell>
          <cell r="E410">
            <v>2940</v>
          </cell>
          <cell r="F410">
            <v>6209.28</v>
          </cell>
          <cell r="G410">
            <v>55.263157894736842</v>
          </cell>
          <cell r="H410">
            <v>1218</v>
          </cell>
          <cell r="I410">
            <v>3544.3799999999997</v>
          </cell>
        </row>
        <row r="411">
          <cell r="A411">
            <v>546475</v>
          </cell>
          <cell r="B411" t="str">
            <v>Ladybirds Preschool Playgroup West Pinchbeck</v>
          </cell>
          <cell r="C411" t="str">
            <v>Ladybirds Preschool Playgroup West Pinchbeck</v>
          </cell>
          <cell r="D411" t="str">
            <v>Voluntary</v>
          </cell>
          <cell r="E411">
            <v>2394</v>
          </cell>
          <cell r="F411">
            <v>5056.1279999999997</v>
          </cell>
          <cell r="G411">
            <v>0</v>
          </cell>
          <cell r="H411">
            <v>1260</v>
          </cell>
          <cell r="I411">
            <v>3666.6</v>
          </cell>
        </row>
        <row r="412">
          <cell r="A412">
            <v>684053</v>
          </cell>
          <cell r="B412" t="str">
            <v>Little Acorns</v>
          </cell>
          <cell r="C412" t="str">
            <v>Little Acorns</v>
          </cell>
          <cell r="D412" t="str">
            <v>Private</v>
          </cell>
          <cell r="E412">
            <v>1260</v>
          </cell>
          <cell r="F412">
            <v>2661.12</v>
          </cell>
          <cell r="G412">
            <v>0</v>
          </cell>
          <cell r="H412">
            <v>0</v>
          </cell>
          <cell r="I412">
            <v>0</v>
          </cell>
        </row>
        <row r="413">
          <cell r="A413">
            <v>582130</v>
          </cell>
          <cell r="B413" t="str">
            <v>Little Acorn Preschool Playgroup</v>
          </cell>
          <cell r="C413" t="str">
            <v>Little Acorn Preschool Playgroup</v>
          </cell>
          <cell r="D413" t="str">
            <v>Voluntary</v>
          </cell>
          <cell r="E413">
            <v>2142</v>
          </cell>
          <cell r="F413">
            <v>4523.9039999999995</v>
          </cell>
          <cell r="G413">
            <v>0</v>
          </cell>
          <cell r="H413">
            <v>0</v>
          </cell>
          <cell r="I413">
            <v>0</v>
          </cell>
        </row>
        <row r="414">
          <cell r="A414">
            <v>684067</v>
          </cell>
          <cell r="B414" t="str">
            <v>Clare Spencer</v>
          </cell>
          <cell r="C414" t="str">
            <v>Clare Spencer</v>
          </cell>
          <cell r="D414" t="str">
            <v>Childminder</v>
          </cell>
          <cell r="E414">
            <v>84</v>
          </cell>
          <cell r="F414">
            <v>172.87200000000001</v>
          </cell>
          <cell r="G414">
            <v>0</v>
          </cell>
          <cell r="H414">
            <v>0</v>
          </cell>
          <cell r="I414">
            <v>0</v>
          </cell>
        </row>
        <row r="415">
          <cell r="A415">
            <v>546406</v>
          </cell>
          <cell r="B415" t="str">
            <v>Thurlby Preschool</v>
          </cell>
          <cell r="C415" t="str">
            <v>Thurlby Preschool</v>
          </cell>
          <cell r="D415" t="str">
            <v>Private</v>
          </cell>
          <cell r="E415">
            <v>2436</v>
          </cell>
          <cell r="F415">
            <v>5144.8319999999994</v>
          </cell>
          <cell r="G415">
            <v>0</v>
          </cell>
          <cell r="H415">
            <v>420</v>
          </cell>
          <cell r="I415">
            <v>1222.1999999999998</v>
          </cell>
        </row>
        <row r="416">
          <cell r="A416">
            <v>683865</v>
          </cell>
          <cell r="B416" t="str">
            <v>HappyDayz Childminding</v>
          </cell>
          <cell r="C416" t="str">
            <v>HappyDayz Childminding</v>
          </cell>
          <cell r="D416" t="str">
            <v>Childminder</v>
          </cell>
          <cell r="E416">
            <v>0</v>
          </cell>
          <cell r="F416">
            <v>0</v>
          </cell>
          <cell r="G416">
            <v>0</v>
          </cell>
          <cell r="H416">
            <v>210</v>
          </cell>
          <cell r="I416">
            <v>611.09999999999991</v>
          </cell>
        </row>
        <row r="417">
          <cell r="A417">
            <v>684092</v>
          </cell>
          <cell r="B417" t="str">
            <v xml:space="preserve">Edwards Montessori Daycare Nursery </v>
          </cell>
          <cell r="C417" t="str">
            <v xml:space="preserve">Edwards Montessori Daycare Nursery </v>
          </cell>
          <cell r="D417" t="str">
            <v>Private</v>
          </cell>
          <cell r="E417">
            <v>2256</v>
          </cell>
          <cell r="F417">
            <v>4764.6719999999996</v>
          </cell>
          <cell r="G417">
            <v>0</v>
          </cell>
          <cell r="H417">
            <v>1224</v>
          </cell>
          <cell r="I417">
            <v>3561.8399999999997</v>
          </cell>
        </row>
        <row r="418">
          <cell r="A418">
            <v>546532</v>
          </cell>
          <cell r="B418" t="str">
            <v>Welbourn Gardens Day Nursery (For Under 5's)</v>
          </cell>
          <cell r="C418" t="str">
            <v>Welbourn Gardens Day Nursery (For Under 5's)</v>
          </cell>
          <cell r="D418" t="str">
            <v>Private</v>
          </cell>
          <cell r="E418">
            <v>2658</v>
          </cell>
          <cell r="F418">
            <v>5613.6959999999999</v>
          </cell>
          <cell r="G418">
            <v>3868.4210526315792</v>
          </cell>
          <cell r="H418">
            <v>3308</v>
          </cell>
          <cell r="I418">
            <v>9626.2799999999988</v>
          </cell>
        </row>
        <row r="419">
          <cell r="A419">
            <v>683996</v>
          </cell>
          <cell r="B419" t="str">
            <v>Jackie Kirk</v>
          </cell>
          <cell r="C419" t="str">
            <v>Jackie Kirk</v>
          </cell>
          <cell r="D419" t="str">
            <v>Childminder</v>
          </cell>
          <cell r="E419">
            <v>192</v>
          </cell>
          <cell r="F419">
            <v>395.13600000000002</v>
          </cell>
          <cell r="G419">
            <v>110.52631578947368</v>
          </cell>
          <cell r="H419">
            <v>0</v>
          </cell>
          <cell r="I419">
            <v>0</v>
          </cell>
        </row>
        <row r="420">
          <cell r="A420">
            <v>546512</v>
          </cell>
          <cell r="B420" t="str">
            <v>Little Leaps</v>
          </cell>
          <cell r="C420" t="str">
            <v>Little Leaps</v>
          </cell>
          <cell r="D420" t="str">
            <v>Private</v>
          </cell>
          <cell r="E420">
            <v>840</v>
          </cell>
          <cell r="F420">
            <v>1774.0800000000002</v>
          </cell>
          <cell r="G420">
            <v>0</v>
          </cell>
          <cell r="H420">
            <v>1260</v>
          </cell>
          <cell r="I420">
            <v>3666.6</v>
          </cell>
        </row>
        <row r="421">
          <cell r="A421">
            <v>546582</v>
          </cell>
          <cell r="B421" t="str">
            <v>Mini Madcaps</v>
          </cell>
          <cell r="C421" t="str">
            <v>Mini Madcaps</v>
          </cell>
          <cell r="D421" t="str">
            <v>Private</v>
          </cell>
          <cell r="E421">
            <v>96</v>
          </cell>
          <cell r="F421">
            <v>202.75200000000001</v>
          </cell>
          <cell r="G421">
            <v>0</v>
          </cell>
          <cell r="H421">
            <v>0</v>
          </cell>
          <cell r="I421">
            <v>0</v>
          </cell>
        </row>
        <row r="422">
          <cell r="A422">
            <v>597018</v>
          </cell>
          <cell r="B422" t="str">
            <v>Skendleby Play School</v>
          </cell>
          <cell r="C422" t="str">
            <v>Skendleby Play School</v>
          </cell>
          <cell r="D422" t="str">
            <v>Voluntary</v>
          </cell>
          <cell r="E422">
            <v>294</v>
          </cell>
          <cell r="F422">
            <v>620.928</v>
          </cell>
          <cell r="G422">
            <v>55.263157894736842</v>
          </cell>
          <cell r="H422">
            <v>210</v>
          </cell>
          <cell r="I422">
            <v>611.09999999999991</v>
          </cell>
        </row>
        <row r="423">
          <cell r="A423">
            <v>515658</v>
          </cell>
          <cell r="B423" t="str">
            <v>ABC Day Nursery (Alpha Nurseries Ltd)</v>
          </cell>
          <cell r="C423" t="str">
            <v>ABC Day Nursery</v>
          </cell>
          <cell r="D423" t="str">
            <v>Private</v>
          </cell>
          <cell r="E423">
            <v>433</v>
          </cell>
          <cell r="F423">
            <v>914.49599999999998</v>
          </cell>
          <cell r="G423">
            <v>0</v>
          </cell>
          <cell r="H423">
            <v>822</v>
          </cell>
          <cell r="I423">
            <v>2392.02</v>
          </cell>
        </row>
        <row r="424">
          <cell r="A424">
            <v>597003</v>
          </cell>
          <cell r="B424" t="str">
            <v>Welton PreSchool</v>
          </cell>
          <cell r="C424" t="str">
            <v>Welton PreSchool</v>
          </cell>
          <cell r="D424" t="str">
            <v>Voluntary</v>
          </cell>
          <cell r="E424">
            <v>3360</v>
          </cell>
          <cell r="F424">
            <v>7096.3200000000006</v>
          </cell>
          <cell r="G424">
            <v>0</v>
          </cell>
          <cell r="H424">
            <v>0</v>
          </cell>
          <cell r="I424">
            <v>0</v>
          </cell>
        </row>
        <row r="425">
          <cell r="A425">
            <v>683985</v>
          </cell>
          <cell r="B425" t="str">
            <v>Kay's Childminding</v>
          </cell>
          <cell r="C425" t="str">
            <v>Kay's Childminding</v>
          </cell>
          <cell r="D425" t="str">
            <v>Childminder</v>
          </cell>
          <cell r="E425">
            <v>276</v>
          </cell>
          <cell r="F425">
            <v>568.00800000000004</v>
          </cell>
          <cell r="G425">
            <v>0</v>
          </cell>
          <cell r="H425">
            <v>0</v>
          </cell>
          <cell r="I425">
            <v>0</v>
          </cell>
        </row>
        <row r="426">
          <cell r="A426">
            <v>684075</v>
          </cell>
          <cell r="B426" t="str">
            <v>Hazell Woods Childcare</v>
          </cell>
          <cell r="C426" t="str">
            <v>Hazell Woods Childcare</v>
          </cell>
          <cell r="D426" t="str">
            <v>Childminder</v>
          </cell>
          <cell r="E426">
            <v>96</v>
          </cell>
          <cell r="F426">
            <v>197.56800000000001</v>
          </cell>
          <cell r="G426">
            <v>0</v>
          </cell>
          <cell r="H426">
            <v>0</v>
          </cell>
          <cell r="I426">
            <v>0</v>
          </cell>
        </row>
        <row r="427">
          <cell r="A427">
            <v>580067</v>
          </cell>
          <cell r="B427" t="str">
            <v xml:space="preserve">Little Gems Childminding </v>
          </cell>
          <cell r="C427" t="str">
            <v xml:space="preserve">Little Gems Childminding </v>
          </cell>
          <cell r="D427" t="str">
            <v>Childminder</v>
          </cell>
          <cell r="E427">
            <v>210</v>
          </cell>
          <cell r="F427">
            <v>432.18</v>
          </cell>
          <cell r="G427">
            <v>0</v>
          </cell>
          <cell r="H427">
            <v>0</v>
          </cell>
          <cell r="I427">
            <v>0</v>
          </cell>
        </row>
        <row r="428">
          <cell r="A428">
            <v>684035</v>
          </cell>
          <cell r="B428" t="str">
            <v>Mrs B Johnson</v>
          </cell>
          <cell r="C428" t="str">
            <v>Mrs B Johnson</v>
          </cell>
          <cell r="D428" t="str">
            <v>Childminder</v>
          </cell>
          <cell r="E428">
            <v>192</v>
          </cell>
          <cell r="F428">
            <v>395.13600000000002</v>
          </cell>
          <cell r="G428">
            <v>0</v>
          </cell>
          <cell r="H428">
            <v>0</v>
          </cell>
          <cell r="I428">
            <v>0</v>
          </cell>
        </row>
        <row r="429">
          <cell r="A429">
            <v>546422</v>
          </cell>
          <cell r="B429" t="str">
            <v>Town &amp; Country Kiddies Louth</v>
          </cell>
          <cell r="C429" t="str">
            <v>Town &amp; Country Kiddies Louth</v>
          </cell>
          <cell r="D429" t="str">
            <v>Private</v>
          </cell>
          <cell r="E429">
            <v>3990</v>
          </cell>
          <cell r="F429">
            <v>8426.8799999999992</v>
          </cell>
          <cell r="G429">
            <v>1326.3157894736844</v>
          </cell>
          <cell r="H429">
            <v>2940</v>
          </cell>
          <cell r="I429">
            <v>8555.3999999999978</v>
          </cell>
        </row>
        <row r="430">
          <cell r="A430">
            <v>684147</v>
          </cell>
          <cell r="B430" t="str">
            <v>Little Cherubs Day Nursery</v>
          </cell>
          <cell r="C430" t="str">
            <v>Little Cherubs Day Nursery</v>
          </cell>
          <cell r="D430" t="str">
            <v>Private</v>
          </cell>
          <cell r="E430">
            <v>630</v>
          </cell>
          <cell r="F430">
            <v>1330.56</v>
          </cell>
          <cell r="G430">
            <v>0</v>
          </cell>
          <cell r="H430">
            <v>1452</v>
          </cell>
          <cell r="I430">
            <v>4225.32</v>
          </cell>
        </row>
        <row r="431">
          <cell r="A431">
            <v>683799</v>
          </cell>
          <cell r="B431" t="str">
            <v>Karen Dodds Childminding</v>
          </cell>
          <cell r="C431" t="str">
            <v>Karen Dodds Childminding</v>
          </cell>
          <cell r="D431" t="str">
            <v>Childminder</v>
          </cell>
          <cell r="E431">
            <v>192</v>
          </cell>
          <cell r="F431">
            <v>395.13600000000002</v>
          </cell>
          <cell r="G431">
            <v>0</v>
          </cell>
          <cell r="H431">
            <v>0</v>
          </cell>
          <cell r="I431">
            <v>0</v>
          </cell>
        </row>
        <row r="432">
          <cell r="A432">
            <v>684149</v>
          </cell>
          <cell r="B432" t="str">
            <v>Small Bears Childminding</v>
          </cell>
          <cell r="C432" t="str">
            <v>Small Bears Childminding</v>
          </cell>
          <cell r="D432" t="str">
            <v>Childminder</v>
          </cell>
          <cell r="E432">
            <v>0</v>
          </cell>
          <cell r="F432">
            <v>0</v>
          </cell>
          <cell r="G432">
            <v>0</v>
          </cell>
          <cell r="H432">
            <v>42</v>
          </cell>
          <cell r="I432">
            <v>122.22</v>
          </cell>
        </row>
        <row r="433">
          <cell r="A433">
            <v>684146</v>
          </cell>
          <cell r="B433" t="str">
            <v>Little Loulou's Childcare</v>
          </cell>
          <cell r="C433" t="str">
            <v>Little Loulou's Childcare</v>
          </cell>
          <cell r="D433" t="str">
            <v>Childminder</v>
          </cell>
          <cell r="E433">
            <v>0</v>
          </cell>
          <cell r="F433">
            <v>0</v>
          </cell>
          <cell r="G433">
            <v>0</v>
          </cell>
          <cell r="H433">
            <v>420</v>
          </cell>
          <cell r="I433">
            <v>1222.1999999999998</v>
          </cell>
        </row>
        <row r="434">
          <cell r="A434">
            <v>684148</v>
          </cell>
          <cell r="B434">
            <v>330071</v>
          </cell>
          <cell r="C434" t="str">
            <v>Little Sparkles Childminding</v>
          </cell>
          <cell r="D434" t="str">
            <v>Childminder</v>
          </cell>
          <cell r="E434">
            <v>0</v>
          </cell>
          <cell r="F434">
            <v>0</v>
          </cell>
          <cell r="G434">
            <v>0</v>
          </cell>
          <cell r="H434">
            <v>210</v>
          </cell>
          <cell r="I434">
            <v>611.09999999999991</v>
          </cell>
          <cell r="J434" t="str">
            <v>Authorised by G.O'N 15.9.16</v>
          </cell>
        </row>
        <row r="435">
          <cell r="E435">
            <v>1184688.5</v>
          </cell>
          <cell r="F435">
            <v>2499735.2400000002</v>
          </cell>
          <cell r="G435">
            <v>218676.315789474</v>
          </cell>
          <cell r="H435">
            <v>320468</v>
          </cell>
          <cell r="I435">
            <v>931659.77999999851</v>
          </cell>
        </row>
      </sheetData>
      <sheetData sheetId="2"/>
      <sheetData sheetId="3"/>
      <sheetData sheetId="4"/>
      <sheetData sheetId="5">
        <row r="1">
          <cell r="A1" t="str">
            <v>DfE URN</v>
          </cell>
          <cell r="B1" t="str">
            <v>Setting</v>
          </cell>
          <cell r="C1" t="str">
            <v>District Council</v>
          </cell>
          <cell r="D1" t="str">
            <v>Ward</v>
          </cell>
          <cell r="E1" t="str">
            <v>Setting Postcode</v>
          </cell>
          <cell r="F1" t="str">
            <v>Locality Children's Centre</v>
          </cell>
          <cell r="G1" t="str">
            <v>Setting Address</v>
          </cell>
          <cell r="H1" t="str">
            <v>Contact</v>
          </cell>
          <cell r="I1" t="str">
            <v>Position</v>
          </cell>
          <cell r="J1" t="str">
            <v>Contact No</v>
          </cell>
          <cell r="K1" t="str">
            <v>E-Mail Address</v>
          </cell>
          <cell r="L1" t="str">
            <v>Mailing address 1</v>
          </cell>
          <cell r="M1" t="str">
            <v>Mailing Address 2</v>
          </cell>
          <cell r="N1" t="str">
            <v>Mailing Village</v>
          </cell>
          <cell r="O1" t="str">
            <v>Mailing Town</v>
          </cell>
          <cell r="P1" t="str">
            <v>Mailing Postcode</v>
          </cell>
          <cell r="Q1" t="str">
            <v>Previous Setting Name</v>
          </cell>
          <cell r="R1" t="str">
            <v>SENCo</v>
          </cell>
          <cell r="S1" t="str">
            <v>OFSTED URN</v>
          </cell>
          <cell r="T1" t="str">
            <v>Current Ofsted</v>
          </cell>
          <cell r="U1" t="str">
            <v>Date of Current Ofsted</v>
          </cell>
          <cell r="V1" t="str">
            <v>Previous Ofsted</v>
          </cell>
          <cell r="W1" t="str">
            <v>Date of Previous Ofsted</v>
          </cell>
          <cell r="X1" t="str">
            <v>Provision Type</v>
          </cell>
          <cell r="Y1" t="str">
            <v>Sector</v>
          </cell>
          <cell r="Z1" t="str">
            <v>Provision Governance</v>
          </cell>
          <cell r="AA1" t="str">
            <v>Chair (if committee)</v>
          </cell>
          <cell r="AB1" t="str">
            <v>Registration Status</v>
          </cell>
          <cell r="AC1" t="str">
            <v>Registered Company Number/ Charity Number/ Registered Name</v>
          </cell>
          <cell r="AD1" t="str">
            <v>EYE Status</v>
          </cell>
          <cell r="AE1" t="str">
            <v>EYE Interim</v>
          </cell>
          <cell r="AF1" t="str">
            <v>Stretched Offer Deliver (update termly)</v>
          </cell>
          <cell r="AG1" t="str">
            <v>2 Year Old EYE</v>
          </cell>
          <cell r="AH1" t="str">
            <v>Support Childcare Funding</v>
          </cell>
          <cell r="AI1" t="str">
            <v>Agresso Supplier Number</v>
          </cell>
          <cell r="AJ1" t="str">
            <v>Breakfast</v>
          </cell>
          <cell r="AK1" t="str">
            <v>After School</v>
          </cell>
          <cell r="AL1" t="str">
            <v>Holiday</v>
          </cell>
        </row>
        <row r="2">
          <cell r="A2">
            <v>683815</v>
          </cell>
          <cell r="B2" t="str">
            <v>345 Playgroup</v>
          </cell>
          <cell r="C2" t="e">
            <v>#REF!</v>
          </cell>
          <cell r="D2" t="e">
            <v>#REF!</v>
          </cell>
          <cell r="E2" t="str">
            <v>PE11 1QF</v>
          </cell>
          <cell r="F2" t="e">
            <v>#REF!</v>
          </cell>
          <cell r="G2" t="str">
            <v>As per mailing address</v>
          </cell>
          <cell r="H2" t="str">
            <v>Georgina Twelves</v>
          </cell>
          <cell r="I2" t="str">
            <v>Supervisor</v>
          </cell>
          <cell r="J2" t="str">
            <v>07970 758905/ 07876 682365</v>
          </cell>
          <cell r="K2" t="str">
            <v>345georgie@gmail.com</v>
          </cell>
          <cell r="L2" t="str">
            <v>United Reform Church</v>
          </cell>
          <cell r="M2" t="str">
            <v>Pinchbeck Road</v>
          </cell>
          <cell r="O2" t="str">
            <v>Spalding</v>
          </cell>
          <cell r="P2" t="str">
            <v>PE11 1QF</v>
          </cell>
          <cell r="R2" t="str">
            <v>Sharon Cheppell</v>
          </cell>
          <cell r="S2">
            <v>459616</v>
          </cell>
          <cell r="T2" t="str">
            <v>Good</v>
          </cell>
          <cell r="U2">
            <v>41536</v>
          </cell>
          <cell r="V2" t="str">
            <v>Satisfactory</v>
          </cell>
          <cell r="W2">
            <v>39906</v>
          </cell>
          <cell r="X2" t="str">
            <v>Sessional</v>
          </cell>
          <cell r="Y2" t="str">
            <v>Private</v>
          </cell>
          <cell r="Z2" t="str">
            <v>Private Owner</v>
          </cell>
          <cell r="AA2" t="str">
            <v>n/a</v>
          </cell>
          <cell r="AB2" t="str">
            <v>Companies House</v>
          </cell>
          <cell r="AC2">
            <v>8310400</v>
          </cell>
          <cell r="AD2" t="str">
            <v>EYE</v>
          </cell>
          <cell r="AE2" t="str">
            <v>Yes</v>
          </cell>
          <cell r="AF2" t="str">
            <v>No</v>
          </cell>
          <cell r="AG2" t="str">
            <v>Yes</v>
          </cell>
          <cell r="AI2">
            <v>312507</v>
          </cell>
          <cell r="AJ2" t="str">
            <v>No</v>
          </cell>
          <cell r="AK2" t="str">
            <v>No</v>
          </cell>
          <cell r="AL2" t="str">
            <v>No</v>
          </cell>
        </row>
        <row r="3">
          <cell r="A3">
            <v>584111</v>
          </cell>
          <cell r="B3" t="str">
            <v>Abbey 345 Pre-School, Crowland</v>
          </cell>
          <cell r="C3" t="e">
            <v>#REF!</v>
          </cell>
          <cell r="D3" t="e">
            <v>#REF!</v>
          </cell>
          <cell r="E3" t="str">
            <v>PE6 0JA</v>
          </cell>
          <cell r="F3" t="e">
            <v>#REF!</v>
          </cell>
          <cell r="G3" t="str">
            <v>As per mailing address</v>
          </cell>
          <cell r="H3" t="str">
            <v>Kathy Crouch</v>
          </cell>
          <cell r="I3" t="str">
            <v>Manager</v>
          </cell>
          <cell r="J3" t="str">
            <v>01733 212399</v>
          </cell>
          <cell r="K3" t="str">
            <v>abbey345preschool@gmail.com</v>
          </cell>
          <cell r="L3" t="str">
            <v xml:space="preserve"> Postland Road</v>
          </cell>
          <cell r="O3" t="str">
            <v>Crowland</v>
          </cell>
          <cell r="P3" t="str">
            <v>PE6 0JA</v>
          </cell>
          <cell r="R3" t="str">
            <v>Judith Sumner</v>
          </cell>
          <cell r="S3">
            <v>481023</v>
          </cell>
          <cell r="T3" t="str">
            <v>Awaiting</v>
          </cell>
          <cell r="U3" t="str">
            <v>Awaiting</v>
          </cell>
          <cell r="X3" t="str">
            <v>Sessional</v>
          </cell>
          <cell r="Y3" t="str">
            <v>Voluntary</v>
          </cell>
          <cell r="Z3" t="str">
            <v>Committee</v>
          </cell>
          <cell r="AA3" t="str">
            <v>Alice Williams</v>
          </cell>
          <cell r="AB3" t="str">
            <v>Charity</v>
          </cell>
          <cell r="AC3">
            <v>1155108</v>
          </cell>
          <cell r="AD3" t="str">
            <v>EYE</v>
          </cell>
          <cell r="AE3" t="str">
            <v>Yes</v>
          </cell>
          <cell r="AF3" t="str">
            <v>No</v>
          </cell>
          <cell r="AG3" t="str">
            <v>Yes</v>
          </cell>
          <cell r="AI3">
            <v>310151</v>
          </cell>
          <cell r="AJ3" t="str">
            <v>No</v>
          </cell>
          <cell r="AK3" t="str">
            <v>No</v>
          </cell>
          <cell r="AL3" t="str">
            <v>No</v>
          </cell>
        </row>
        <row r="4">
          <cell r="A4">
            <v>546517</v>
          </cell>
          <cell r="B4" t="str">
            <v>Abbey Preschool</v>
          </cell>
          <cell r="C4" t="e">
            <v>#REF!</v>
          </cell>
          <cell r="D4" t="e">
            <v>#REF!</v>
          </cell>
          <cell r="E4" t="str">
            <v>LN2 5AX</v>
          </cell>
          <cell r="F4" t="e">
            <v>#REF!</v>
          </cell>
          <cell r="G4" t="str">
            <v>As per mailing address</v>
          </cell>
          <cell r="H4" t="str">
            <v xml:space="preserve">Jodie Williamson/ Charlotte Adams </v>
          </cell>
          <cell r="I4" t="str">
            <v>Manager/ Operations Manager</v>
          </cell>
          <cell r="J4" t="str">
            <v>07703 738636</v>
          </cell>
          <cell r="K4" t="str">
            <v>Abbey.Pre-school@pre-school.org.uk; susan.hagan@pre-school.org.uk</v>
          </cell>
          <cell r="L4" t="str">
            <v>Abbey Children Centre</v>
          </cell>
          <cell r="M4" t="str">
            <v>Baptist Church</v>
          </cell>
          <cell r="N4" t="str">
            <v>Croft Street</v>
          </cell>
          <cell r="O4" t="str">
            <v>Lincoln</v>
          </cell>
          <cell r="P4" t="str">
            <v>LN2 5AX</v>
          </cell>
          <cell r="S4">
            <v>459455</v>
          </cell>
          <cell r="T4" t="str">
            <v>Good</v>
          </cell>
          <cell r="U4">
            <v>42557</v>
          </cell>
          <cell r="V4" t="str">
            <v>Satisfactory</v>
          </cell>
          <cell r="W4">
            <v>41563</v>
          </cell>
          <cell r="X4" t="str">
            <v>Sessional</v>
          </cell>
          <cell r="Y4" t="str">
            <v>Private</v>
          </cell>
          <cell r="Z4" t="str">
            <v>Board of trustees</v>
          </cell>
          <cell r="AA4" t="str">
            <v>n/a</v>
          </cell>
          <cell r="AB4" t="str">
            <v>Companies House</v>
          </cell>
          <cell r="AC4" t="str">
            <v>04539003</v>
          </cell>
          <cell r="AD4" t="str">
            <v>EYE</v>
          </cell>
          <cell r="AE4" t="str">
            <v>Yes</v>
          </cell>
          <cell r="AF4" t="str">
            <v>No</v>
          </cell>
          <cell r="AG4" t="str">
            <v>No</v>
          </cell>
          <cell r="AI4">
            <v>312075</v>
          </cell>
          <cell r="AJ4" t="str">
            <v>No</v>
          </cell>
          <cell r="AK4" t="str">
            <v>No</v>
          </cell>
          <cell r="AL4" t="str">
            <v>No</v>
          </cell>
        </row>
        <row r="5">
          <cell r="A5">
            <v>515658</v>
          </cell>
          <cell r="B5" t="str">
            <v>ABC Day Nursery (Alpha Nurseries Ltd)</v>
          </cell>
          <cell r="C5" t="e">
            <v>#REF!</v>
          </cell>
          <cell r="D5" t="e">
            <v>#REF!</v>
          </cell>
          <cell r="E5" t="str">
            <v>PE9 4RJ</v>
          </cell>
          <cell r="F5" t="e">
            <v>#REF!</v>
          </cell>
          <cell r="G5" t="str">
            <v>As per mailing address</v>
          </cell>
          <cell r="H5" t="str">
            <v>Tracy Neal</v>
          </cell>
          <cell r="I5" t="str">
            <v>Manager</v>
          </cell>
          <cell r="J5" t="str">
            <v>01778 343111</v>
          </cell>
          <cell r="K5" t="str">
            <v>info.abcstamford@alpha-nurseries.co.uk</v>
          </cell>
          <cell r="L5" t="str">
            <v>Barholme Road</v>
          </cell>
          <cell r="N5" t="str">
            <v xml:space="preserve"> </v>
          </cell>
          <cell r="O5" t="str">
            <v>Stamford</v>
          </cell>
          <cell r="P5" t="str">
            <v>PE9 4RJ</v>
          </cell>
          <cell r="R5" t="str">
            <v>Tracy Neal</v>
          </cell>
          <cell r="S5" t="str">
            <v>EY500765</v>
          </cell>
          <cell r="T5" t="str">
            <v>Awaiting</v>
          </cell>
          <cell r="U5">
            <v>42580</v>
          </cell>
          <cell r="V5" t="str">
            <v>Good</v>
          </cell>
          <cell r="W5" t="str">
            <v>03/04/2014 - prev Ofsted 277094</v>
          </cell>
          <cell r="X5" t="str">
            <v>FDC</v>
          </cell>
          <cell r="Y5" t="str">
            <v>Private</v>
          </cell>
          <cell r="Z5" t="str">
            <v>Private Owner</v>
          </cell>
          <cell r="AA5" t="str">
            <v>n/a</v>
          </cell>
          <cell r="AB5" t="str">
            <v>Partnership</v>
          </cell>
          <cell r="AC5" t="str">
            <v>TRACY NEAL AND ANN RAWDEN</v>
          </cell>
          <cell r="AD5" t="str">
            <v>EYE</v>
          </cell>
          <cell r="AE5" t="str">
            <v>Yes</v>
          </cell>
          <cell r="AF5" t="str">
            <v>Yes</v>
          </cell>
          <cell r="AG5" t="str">
            <v>Yes</v>
          </cell>
          <cell r="AI5">
            <v>305925</v>
          </cell>
          <cell r="AJ5" t="str">
            <v>Yes</v>
          </cell>
          <cell r="AK5" t="str">
            <v>Yes</v>
          </cell>
          <cell r="AL5" t="str">
            <v>Yes</v>
          </cell>
        </row>
        <row r="6">
          <cell r="A6">
            <v>546491</v>
          </cell>
          <cell r="B6" t="str">
            <v>ABC Day Nursery (Boston)</v>
          </cell>
          <cell r="C6" t="e">
            <v>#REF!</v>
          </cell>
          <cell r="D6" t="e">
            <v>#REF!</v>
          </cell>
          <cell r="E6" t="str">
            <v>PE21 6ST</v>
          </cell>
          <cell r="F6" t="e">
            <v>#REF!</v>
          </cell>
          <cell r="G6" t="str">
            <v>As per mailing address</v>
          </cell>
          <cell r="H6" t="str">
            <v>Lisa Lea</v>
          </cell>
          <cell r="I6" t="str">
            <v>Manager</v>
          </cell>
          <cell r="J6" t="str">
            <v>01205 311788</v>
          </cell>
          <cell r="K6" t="str">
            <v>info.abc@alpha-nurseries.co.uk</v>
          </cell>
          <cell r="M6" t="str">
            <v>43 Main Ridge East</v>
          </cell>
          <cell r="N6" t="str">
            <v xml:space="preserve"> </v>
          </cell>
          <cell r="O6" t="str">
            <v>Boston</v>
          </cell>
          <cell r="P6" t="str">
            <v>PE21 6ST</v>
          </cell>
          <cell r="R6" t="str">
            <v>Jacquie Fitzgerald</v>
          </cell>
          <cell r="S6">
            <v>274214</v>
          </cell>
          <cell r="T6" t="str">
            <v>Good</v>
          </cell>
          <cell r="U6">
            <v>41534</v>
          </cell>
          <cell r="V6" t="str">
            <v>Good</v>
          </cell>
          <cell r="W6">
            <v>40135</v>
          </cell>
          <cell r="X6" t="str">
            <v>FDC</v>
          </cell>
          <cell r="Y6" t="str">
            <v>Private</v>
          </cell>
          <cell r="Z6" t="str">
            <v>Private Owner</v>
          </cell>
          <cell r="AA6" t="str">
            <v>n/a</v>
          </cell>
          <cell r="AB6" t="str">
            <v>Companies House</v>
          </cell>
          <cell r="AC6" t="str">
            <v>04800985</v>
          </cell>
          <cell r="AD6" t="str">
            <v>EYE</v>
          </cell>
          <cell r="AE6" t="str">
            <v>Yes</v>
          </cell>
          <cell r="AF6" t="str">
            <v>Yes</v>
          </cell>
          <cell r="AG6" t="str">
            <v>Yes</v>
          </cell>
          <cell r="AI6">
            <v>304032</v>
          </cell>
          <cell r="AJ6" t="str">
            <v>No</v>
          </cell>
          <cell r="AK6" t="str">
            <v>No</v>
          </cell>
          <cell r="AL6" t="str">
            <v>No</v>
          </cell>
        </row>
        <row r="7">
          <cell r="A7">
            <v>683820</v>
          </cell>
          <cell r="B7" t="str">
            <v>Acorn Childcare Centre</v>
          </cell>
          <cell r="C7" t="e">
            <v>#REF!</v>
          </cell>
          <cell r="D7" t="e">
            <v>#REF!</v>
          </cell>
          <cell r="E7" t="str">
            <v>PE9 2SR</v>
          </cell>
          <cell r="F7" t="e">
            <v>#REF!</v>
          </cell>
          <cell r="G7" t="str">
            <v>As per mailing address</v>
          </cell>
          <cell r="H7" t="str">
            <v>Kirsty Wislawski/ Jo Goldsmith</v>
          </cell>
          <cell r="I7" t="str">
            <v>Manager/ Head of Childcare</v>
          </cell>
          <cell r="J7" t="str">
            <v>01780 766493/ 07780 913069</v>
          </cell>
          <cell r="K7" t="str">
            <v>Acornchildcarecentre@btconnect.com</v>
          </cell>
          <cell r="L7" t="str">
            <v>Malcolm Sargent Primary School</v>
          </cell>
          <cell r="M7" t="str">
            <v>Empringham Road</v>
          </cell>
          <cell r="O7" t="str">
            <v>Stamford</v>
          </cell>
          <cell r="P7" t="str">
            <v>PE9 2SR</v>
          </cell>
          <cell r="S7">
            <v>466379</v>
          </cell>
          <cell r="T7" t="str">
            <v>Good</v>
          </cell>
          <cell r="U7">
            <v>41732</v>
          </cell>
          <cell r="X7" t="str">
            <v>FDC</v>
          </cell>
          <cell r="Y7" t="str">
            <v>Private</v>
          </cell>
          <cell r="Z7" t="str">
            <v>Private Owner</v>
          </cell>
          <cell r="AA7" t="str">
            <v>n/a</v>
          </cell>
          <cell r="AB7" t="str">
            <v>Companies House</v>
          </cell>
          <cell r="AC7" t="str">
            <v>08500733</v>
          </cell>
          <cell r="AD7" t="str">
            <v>EYE</v>
          </cell>
          <cell r="AE7" t="str">
            <v>Yes</v>
          </cell>
          <cell r="AF7" t="str">
            <v>Yes</v>
          </cell>
          <cell r="AG7" t="str">
            <v>Yes</v>
          </cell>
          <cell r="AI7">
            <v>312874</v>
          </cell>
          <cell r="AJ7" t="str">
            <v>No</v>
          </cell>
          <cell r="AK7" t="str">
            <v>No</v>
          </cell>
          <cell r="AL7" t="str">
            <v>No</v>
          </cell>
        </row>
        <row r="8">
          <cell r="A8">
            <v>546557</v>
          </cell>
          <cell r="B8" t="str">
            <v>Acorn Childcare Spalding</v>
          </cell>
          <cell r="C8" t="e">
            <v>#REF!</v>
          </cell>
          <cell r="D8" t="e">
            <v>#REF!</v>
          </cell>
          <cell r="E8" t="str">
            <v>PE11 2YG</v>
          </cell>
          <cell r="F8" t="e">
            <v>#REF!</v>
          </cell>
          <cell r="G8" t="str">
            <v>As per mailing address</v>
          </cell>
          <cell r="H8" t="str">
            <v>Kathy Holmes</v>
          </cell>
          <cell r="I8" t="str">
            <v>Manager</v>
          </cell>
          <cell r="J8" t="str">
            <v>01775 762084 / 07903 868793</v>
          </cell>
          <cell r="K8" t="str">
            <v>info@acornchildcarespalding.co.uk</v>
          </cell>
          <cell r="L8" t="str">
            <v>11 Cross Street</v>
          </cell>
          <cell r="O8" t="str">
            <v>Spalding</v>
          </cell>
          <cell r="P8" t="str">
            <v>PE11 2YG</v>
          </cell>
          <cell r="R8" t="str">
            <v>Elle Holmes</v>
          </cell>
          <cell r="S8">
            <v>379855</v>
          </cell>
          <cell r="T8" t="str">
            <v>Outstanding</v>
          </cell>
          <cell r="U8">
            <v>41578</v>
          </cell>
          <cell r="V8" t="str">
            <v>Outstanding</v>
          </cell>
          <cell r="W8">
            <v>41318</v>
          </cell>
          <cell r="X8" t="str">
            <v>FDC</v>
          </cell>
          <cell r="Y8" t="str">
            <v>Private</v>
          </cell>
          <cell r="Z8" t="str">
            <v>Private Owner</v>
          </cell>
          <cell r="AA8" t="str">
            <v>n/a</v>
          </cell>
          <cell r="AB8" t="str">
            <v>Companies House</v>
          </cell>
          <cell r="AC8" t="str">
            <v>06760906</v>
          </cell>
          <cell r="AD8" t="str">
            <v>EYE</v>
          </cell>
          <cell r="AE8" t="str">
            <v>Yes</v>
          </cell>
          <cell r="AF8" t="str">
            <v>Yes</v>
          </cell>
          <cell r="AG8" t="str">
            <v>Yes</v>
          </cell>
          <cell r="AI8">
            <v>307531</v>
          </cell>
          <cell r="AJ8" t="str">
            <v>Yes</v>
          </cell>
          <cell r="AK8" t="str">
            <v>Yes</v>
          </cell>
          <cell r="AL8" t="str">
            <v>Yes</v>
          </cell>
        </row>
        <row r="9">
          <cell r="A9">
            <v>517705</v>
          </cell>
          <cell r="B9" t="str">
            <v>Acorn Pre-school (Whaplode)</v>
          </cell>
          <cell r="C9" t="e">
            <v>#REF!</v>
          </cell>
          <cell r="D9" t="e">
            <v>#REF!</v>
          </cell>
          <cell r="E9" t="str">
            <v>PE12 6TS</v>
          </cell>
          <cell r="F9" t="e">
            <v>#REF!</v>
          </cell>
          <cell r="G9" t="str">
            <v>As per mailing address</v>
          </cell>
          <cell r="H9" t="str">
            <v>Lisa Hollis</v>
          </cell>
          <cell r="I9" t="str">
            <v>Supervisor</v>
          </cell>
          <cell r="J9" t="str">
            <v>01406 373400</v>
          </cell>
          <cell r="K9" t="str">
            <v>acornpreschoolwhaplode@googlemail.com</v>
          </cell>
          <cell r="L9" t="str">
            <v>The Portacabin,</v>
          </cell>
          <cell r="M9" t="str">
            <v>Mill Lane</v>
          </cell>
          <cell r="N9" t="str">
            <v>Whaplode</v>
          </cell>
          <cell r="O9" t="str">
            <v>Spalding</v>
          </cell>
          <cell r="P9" t="str">
            <v>PE12 6TS</v>
          </cell>
          <cell r="R9" t="str">
            <v>Anne Cook</v>
          </cell>
          <cell r="S9">
            <v>253622</v>
          </cell>
          <cell r="T9" t="str">
            <v>Good</v>
          </cell>
          <cell r="U9">
            <v>42296</v>
          </cell>
          <cell r="V9" t="str">
            <v>Good</v>
          </cell>
          <cell r="W9">
            <v>40472</v>
          </cell>
          <cell r="X9" t="str">
            <v>Sessional</v>
          </cell>
          <cell r="Y9" t="str">
            <v>Voluntary</v>
          </cell>
          <cell r="Z9" t="str">
            <v>Committee</v>
          </cell>
          <cell r="AA9" t="str">
            <v>Nicole Futter</v>
          </cell>
          <cell r="AB9" t="str">
            <v>Charity</v>
          </cell>
          <cell r="AC9">
            <v>518623</v>
          </cell>
          <cell r="AD9" t="str">
            <v>EYE</v>
          </cell>
          <cell r="AE9" t="str">
            <v>Yes</v>
          </cell>
          <cell r="AF9" t="str">
            <v>No</v>
          </cell>
          <cell r="AG9" t="str">
            <v>Yes</v>
          </cell>
          <cell r="AI9">
            <v>300016</v>
          </cell>
          <cell r="AJ9" t="str">
            <v>No</v>
          </cell>
          <cell r="AK9" t="str">
            <v>No</v>
          </cell>
          <cell r="AL9" t="str">
            <v>No</v>
          </cell>
        </row>
        <row r="10">
          <cell r="A10">
            <v>683891</v>
          </cell>
          <cell r="B10" t="str">
            <v>Aimee's Childminding</v>
          </cell>
          <cell r="C10" t="e">
            <v>#REF!</v>
          </cell>
          <cell r="D10" t="e">
            <v>#REF!</v>
          </cell>
          <cell r="E10" t="str">
            <v>PE25 2PR</v>
          </cell>
          <cell r="F10" t="e">
            <v>#REF!</v>
          </cell>
          <cell r="G10" t="str">
            <v>As per mailing address</v>
          </cell>
          <cell r="H10" t="str">
            <v>Aimiee Magwood</v>
          </cell>
          <cell r="I10" t="str">
            <v>Childminder</v>
          </cell>
          <cell r="J10" t="str">
            <v>01754 766276</v>
          </cell>
          <cell r="K10" t="str">
            <v>aimee.magwood@hotmail.co.uk</v>
          </cell>
          <cell r="L10" t="str">
            <v>15 Barnes Road</v>
          </cell>
          <cell r="O10" t="str">
            <v>Skegness</v>
          </cell>
          <cell r="P10" t="str">
            <v>PE25 2PR</v>
          </cell>
          <cell r="S10">
            <v>425160</v>
          </cell>
          <cell r="T10" t="str">
            <v>Good</v>
          </cell>
          <cell r="U10">
            <v>41775</v>
          </cell>
          <cell r="V10" t="str">
            <v>Satisfactory</v>
          </cell>
          <cell r="W10">
            <v>41043</v>
          </cell>
          <cell r="X10" t="str">
            <v>Childminder</v>
          </cell>
          <cell r="Y10" t="str">
            <v>Childminder</v>
          </cell>
          <cell r="Z10" t="str">
            <v>Childminder</v>
          </cell>
          <cell r="AA10" t="str">
            <v>n/a</v>
          </cell>
          <cell r="AB10" t="str">
            <v>Sole Trader</v>
          </cell>
          <cell r="AD10" t="str">
            <v>EYE</v>
          </cell>
          <cell r="AE10" t="str">
            <v>Yes</v>
          </cell>
          <cell r="AF10" t="str">
            <v>No</v>
          </cell>
          <cell r="AG10" t="str">
            <v>Yes</v>
          </cell>
          <cell r="AI10">
            <v>309270</v>
          </cell>
          <cell r="AJ10" t="str">
            <v>No</v>
          </cell>
          <cell r="AK10" t="str">
            <v>No</v>
          </cell>
          <cell r="AL10" t="str">
            <v>No</v>
          </cell>
        </row>
        <row r="11">
          <cell r="A11">
            <v>511797</v>
          </cell>
          <cell r="B11" t="str">
            <v>Albion House Nursery</v>
          </cell>
          <cell r="C11" t="e">
            <v>#REF!</v>
          </cell>
          <cell r="D11" t="e">
            <v>#REF!</v>
          </cell>
          <cell r="E11" t="str">
            <v>NG31 8BG</v>
          </cell>
          <cell r="F11" t="e">
            <v>#REF!</v>
          </cell>
          <cell r="G11" t="str">
            <v>As per mailing address</v>
          </cell>
          <cell r="H11" t="str">
            <v>Mel Hart</v>
          </cell>
          <cell r="I11" t="str">
            <v>Manager</v>
          </cell>
          <cell r="J11" t="str">
            <v>01476 562078</v>
          </cell>
          <cell r="K11" t="str">
            <v>albionhousenursery@gmail.com</v>
          </cell>
          <cell r="M11" t="str">
            <v>9 Albion Street</v>
          </cell>
          <cell r="O11" t="str">
            <v>Grantham</v>
          </cell>
          <cell r="P11" t="str">
            <v>NG31 8BG</v>
          </cell>
          <cell r="R11" t="str">
            <v>Kelly Tuckwood</v>
          </cell>
          <cell r="S11">
            <v>318956</v>
          </cell>
          <cell r="T11" t="str">
            <v>Good</v>
          </cell>
          <cell r="U11">
            <v>41726</v>
          </cell>
          <cell r="V11" t="str">
            <v>Satisfactory</v>
          </cell>
          <cell r="W11">
            <v>40070</v>
          </cell>
          <cell r="X11" t="str">
            <v>FDC</v>
          </cell>
          <cell r="Y11" t="str">
            <v>Private</v>
          </cell>
          <cell r="Z11" t="str">
            <v>Private Owner</v>
          </cell>
          <cell r="AA11" t="str">
            <v>n/a</v>
          </cell>
          <cell r="AB11" t="str">
            <v>Sole Trader</v>
          </cell>
          <cell r="AC11" t="str">
            <v>MEL HART</v>
          </cell>
          <cell r="AD11" t="str">
            <v>EYE</v>
          </cell>
          <cell r="AE11" t="str">
            <v>Yes</v>
          </cell>
          <cell r="AF11" t="str">
            <v>Yes</v>
          </cell>
          <cell r="AG11" t="str">
            <v>Yes</v>
          </cell>
          <cell r="AI11">
            <v>300029</v>
          </cell>
          <cell r="AJ11" t="str">
            <v>No</v>
          </cell>
          <cell r="AK11" t="str">
            <v>No</v>
          </cell>
          <cell r="AL11" t="str">
            <v>No</v>
          </cell>
        </row>
        <row r="12">
          <cell r="A12">
            <v>546456</v>
          </cell>
          <cell r="B12" t="str">
            <v>Allington &amp; Sedgebrook Pre-School</v>
          </cell>
          <cell r="C12" t="e">
            <v>#REF!</v>
          </cell>
          <cell r="D12" t="e">
            <v>#REF!</v>
          </cell>
          <cell r="E12" t="str">
            <v>NG32 2DZ</v>
          </cell>
          <cell r="F12" t="e">
            <v>#REF!</v>
          </cell>
          <cell r="G12" t="str">
            <v>Village Hall,
Side Street
Allington
Grantham
NG32 2DZ</v>
          </cell>
          <cell r="H12" t="str">
            <v>Marie Harris/ Annabelle Denby</v>
          </cell>
          <cell r="I12" t="str">
            <v>Manager/ Deputy Manager</v>
          </cell>
          <cell r="J12" t="str">
            <v>07901 197931</v>
          </cell>
          <cell r="K12" t="str">
            <v>allingtonpreschool@gmail.com</v>
          </cell>
          <cell r="L12" t="str">
            <v>Green Bank</v>
          </cell>
          <cell r="M12" t="str">
            <v>Bottom Street</v>
          </cell>
          <cell r="N12" t="str">
            <v>Allington</v>
          </cell>
          <cell r="O12" t="str">
            <v>Grantham</v>
          </cell>
          <cell r="P12" t="str">
            <v>NG32 2DT</v>
          </cell>
          <cell r="R12" t="str">
            <v>Kay Hollis</v>
          </cell>
          <cell r="S12">
            <v>253473</v>
          </cell>
          <cell r="T12" t="str">
            <v>Good</v>
          </cell>
          <cell r="U12">
            <v>42167</v>
          </cell>
          <cell r="V12" t="str">
            <v>Inadequate</v>
          </cell>
          <cell r="W12">
            <v>41974</v>
          </cell>
          <cell r="X12" t="str">
            <v>Sessional</v>
          </cell>
          <cell r="Y12" t="str">
            <v>Voluntary</v>
          </cell>
          <cell r="Z12" t="str">
            <v>Committee</v>
          </cell>
          <cell r="AA12" t="str">
            <v>Nina Hedman</v>
          </cell>
          <cell r="AB12" t="str">
            <v>Charity</v>
          </cell>
          <cell r="AC12">
            <v>1110354</v>
          </cell>
          <cell r="AD12" t="str">
            <v>EYE</v>
          </cell>
          <cell r="AE12" t="str">
            <v>Yes</v>
          </cell>
          <cell r="AF12" t="str">
            <v>No</v>
          </cell>
          <cell r="AG12" t="str">
            <v>Yes</v>
          </cell>
          <cell r="AI12">
            <v>303285</v>
          </cell>
          <cell r="AJ12" t="str">
            <v>No</v>
          </cell>
          <cell r="AK12" t="str">
            <v>No</v>
          </cell>
          <cell r="AL12" t="str">
            <v>No</v>
          </cell>
        </row>
        <row r="13">
          <cell r="A13">
            <v>533139</v>
          </cell>
          <cell r="B13" t="str">
            <v xml:space="preserve">Allison Clark  </v>
          </cell>
          <cell r="C13" t="e">
            <v>#REF!</v>
          </cell>
          <cell r="D13" t="e">
            <v>#REF!</v>
          </cell>
          <cell r="E13" t="str">
            <v>NG31 8EX</v>
          </cell>
          <cell r="F13" t="e">
            <v>#REF!</v>
          </cell>
          <cell r="G13" t="str">
            <v>As per mailing address</v>
          </cell>
          <cell r="H13" t="str">
            <v>Allison Clark</v>
          </cell>
          <cell r="I13" t="str">
            <v>Childminder</v>
          </cell>
          <cell r="J13" t="str">
            <v>01476 417365</v>
          </cell>
          <cell r="K13" t="str">
            <v>allisonclark1@live.co.uk</v>
          </cell>
          <cell r="L13" t="str">
            <v>7 Abbeydale Crescent</v>
          </cell>
          <cell r="O13" t="str">
            <v>Grantham</v>
          </cell>
          <cell r="P13" t="str">
            <v>NG31 8EX</v>
          </cell>
          <cell r="S13">
            <v>312363</v>
          </cell>
          <cell r="T13" t="str">
            <v>Good</v>
          </cell>
          <cell r="U13">
            <v>41852</v>
          </cell>
          <cell r="V13" t="str">
            <v>Good</v>
          </cell>
          <cell r="W13">
            <v>39856</v>
          </cell>
          <cell r="X13" t="str">
            <v>Childminder</v>
          </cell>
          <cell r="Y13" t="str">
            <v>Childminder</v>
          </cell>
          <cell r="Z13" t="str">
            <v>Childminder</v>
          </cell>
          <cell r="AA13" t="str">
            <v>n/a</v>
          </cell>
          <cell r="AB13" t="str">
            <v>Sole Trader</v>
          </cell>
          <cell r="AD13" t="str">
            <v>EYE</v>
          </cell>
          <cell r="AE13" t="str">
            <v>Yes</v>
          </cell>
          <cell r="AF13" t="str">
            <v>No</v>
          </cell>
          <cell r="AG13" t="str">
            <v>Yes</v>
          </cell>
          <cell r="AI13">
            <v>304829</v>
          </cell>
          <cell r="AJ13" t="str">
            <v>No</v>
          </cell>
          <cell r="AK13" t="str">
            <v>No</v>
          </cell>
          <cell r="AL13" t="str">
            <v>No</v>
          </cell>
        </row>
        <row r="14">
          <cell r="A14">
            <v>684139</v>
          </cell>
          <cell r="B14" t="str">
            <v>Amy's Childcare</v>
          </cell>
          <cell r="C14" t="e">
            <v>#REF!</v>
          </cell>
          <cell r="D14" t="e">
            <v>#REF!</v>
          </cell>
          <cell r="E14" t="str">
            <v>PE22 7SY</v>
          </cell>
          <cell r="F14" t="e">
            <v>#REF!</v>
          </cell>
          <cell r="G14" t="str">
            <v>As per mailing address</v>
          </cell>
          <cell r="H14" t="str">
            <v>Amy Royle</v>
          </cell>
          <cell r="I14" t="str">
            <v xml:space="preserve">Childminder </v>
          </cell>
          <cell r="J14" t="str">
            <v>01526 569363</v>
          </cell>
          <cell r="K14" t="str">
            <v>aroyle1989@gmail.com</v>
          </cell>
          <cell r="L14" t="str">
            <v>The New Bungalow</v>
          </cell>
          <cell r="M14" t="str">
            <v>Leagate Road</v>
          </cell>
          <cell r="N14" t="str">
            <v>Tumby</v>
          </cell>
          <cell r="O14" t="str">
            <v>Boston</v>
          </cell>
          <cell r="P14" t="str">
            <v>PE22 7SY</v>
          </cell>
          <cell r="R14" t="str">
            <v>Amy Royle</v>
          </cell>
          <cell r="S14">
            <v>487687</v>
          </cell>
          <cell r="T14" t="str">
            <v>Awaiting</v>
          </cell>
          <cell r="U14" t="str">
            <v>Awaiting</v>
          </cell>
          <cell r="X14" t="str">
            <v>Childminder</v>
          </cell>
          <cell r="Y14" t="str">
            <v>Childminder</v>
          </cell>
          <cell r="Z14" t="str">
            <v>Childminder</v>
          </cell>
          <cell r="AA14" t="str">
            <v>n/a</v>
          </cell>
          <cell r="AB14" t="str">
            <v>Sole Trader</v>
          </cell>
          <cell r="AD14" t="str">
            <v xml:space="preserve">EYE </v>
          </cell>
          <cell r="AE14" t="str">
            <v>Yes</v>
          </cell>
          <cell r="AF14" t="str">
            <v>Yes</v>
          </cell>
          <cell r="AG14" t="str">
            <v>No</v>
          </cell>
          <cell r="AI14">
            <v>329636</v>
          </cell>
        </row>
        <row r="15">
          <cell r="A15">
            <v>516933</v>
          </cell>
          <cell r="B15" t="str">
            <v xml:space="preserve">Ancaster Pre-School </v>
          </cell>
          <cell r="C15" t="e">
            <v>#REF!</v>
          </cell>
          <cell r="D15" t="e">
            <v>#REF!</v>
          </cell>
          <cell r="E15" t="str">
            <v>NG32 3PW</v>
          </cell>
          <cell r="F15" t="e">
            <v>#REF!</v>
          </cell>
          <cell r="G15" t="str">
            <v>The Parish Hall
Ermine St
Ancaster
Grantham
NG32 3PW</v>
          </cell>
          <cell r="H15" t="str">
            <v>Niccy Hill</v>
          </cell>
          <cell r="I15" t="str">
            <v>Supervisor</v>
          </cell>
          <cell r="J15" t="str">
            <v>07814819137</v>
          </cell>
          <cell r="K15" t="str">
            <v>ancasterpreschoola@googlemail.com</v>
          </cell>
          <cell r="L15" t="str">
            <v>100 London Road</v>
          </cell>
          <cell r="O15" t="str">
            <v>Sleaford</v>
          </cell>
          <cell r="P15" t="str">
            <v>NG34 7LP</v>
          </cell>
          <cell r="R15" t="str">
            <v>Andrea Hanson</v>
          </cell>
          <cell r="S15">
            <v>253474</v>
          </cell>
          <cell r="T15" t="str">
            <v>Outstanding</v>
          </cell>
          <cell r="U15">
            <v>42270</v>
          </cell>
          <cell r="V15" t="str">
            <v>Outstanding</v>
          </cell>
          <cell r="W15">
            <v>40681</v>
          </cell>
          <cell r="X15" t="str">
            <v>Sessional</v>
          </cell>
          <cell r="Y15" t="str">
            <v>Voluntary</v>
          </cell>
          <cell r="Z15" t="str">
            <v>Committee</v>
          </cell>
          <cell r="AA15" t="str">
            <v>Michelle Holmes</v>
          </cell>
          <cell r="AB15" t="str">
            <v>Charity</v>
          </cell>
          <cell r="AC15">
            <v>1028162</v>
          </cell>
          <cell r="AD15" t="str">
            <v>EYE</v>
          </cell>
          <cell r="AE15" t="str">
            <v>Yes</v>
          </cell>
          <cell r="AF15" t="str">
            <v>No</v>
          </cell>
          <cell r="AG15" t="str">
            <v>Yes</v>
          </cell>
          <cell r="AI15">
            <v>300045</v>
          </cell>
          <cell r="AJ15" t="str">
            <v>No</v>
          </cell>
          <cell r="AK15" t="str">
            <v>No</v>
          </cell>
          <cell r="AL15" t="str">
            <v>No</v>
          </cell>
        </row>
        <row r="16">
          <cell r="A16">
            <v>546540</v>
          </cell>
          <cell r="B16" t="str">
            <v>Ancaster Village Nursery</v>
          </cell>
          <cell r="C16" t="e">
            <v>#REF!</v>
          </cell>
          <cell r="D16" t="e">
            <v>#REF!</v>
          </cell>
          <cell r="E16" t="str">
            <v>NG32 3PP</v>
          </cell>
          <cell r="F16" t="e">
            <v>#REF!</v>
          </cell>
          <cell r="G16" t="str">
            <v>As per mailing address</v>
          </cell>
          <cell r="H16" t="str">
            <v>Holly Ruffy</v>
          </cell>
          <cell r="I16" t="str">
            <v>Manager</v>
          </cell>
          <cell r="J16" t="str">
            <v>01400 231500</v>
          </cell>
          <cell r="K16" t="str">
            <v>enquiries@ancastervillagenursery.co.uk</v>
          </cell>
          <cell r="L16" t="str">
            <v>12A Ermine Street</v>
          </cell>
          <cell r="N16" t="str">
            <v>Ancaster</v>
          </cell>
          <cell r="O16" t="str">
            <v>Grantham</v>
          </cell>
          <cell r="P16" t="str">
            <v>NG32 3PP</v>
          </cell>
          <cell r="Q16" t="str">
            <v>Start Right Nursery Ancaster</v>
          </cell>
          <cell r="R16" t="str">
            <v>Imogen Philips</v>
          </cell>
          <cell r="S16">
            <v>367026</v>
          </cell>
          <cell r="T16" t="str">
            <v>Good</v>
          </cell>
          <cell r="U16">
            <v>41464</v>
          </cell>
          <cell r="V16" t="str">
            <v>Good</v>
          </cell>
          <cell r="W16">
            <v>40694</v>
          </cell>
          <cell r="X16" t="str">
            <v>FDC</v>
          </cell>
          <cell r="Y16" t="str">
            <v>Private</v>
          </cell>
          <cell r="Z16" t="str">
            <v>Private Owner</v>
          </cell>
          <cell r="AA16" t="str">
            <v>n/a</v>
          </cell>
          <cell r="AB16" t="str">
            <v>Companies House</v>
          </cell>
          <cell r="AC16" t="str">
            <v>06373986</v>
          </cell>
          <cell r="AD16" t="str">
            <v>EYE</v>
          </cell>
          <cell r="AE16" t="str">
            <v>Yes</v>
          </cell>
          <cell r="AF16" t="str">
            <v>Yes</v>
          </cell>
          <cell r="AG16" t="str">
            <v>Yes</v>
          </cell>
          <cell r="AI16">
            <v>306441</v>
          </cell>
          <cell r="AJ16" t="str">
            <v>Yes</v>
          </cell>
          <cell r="AK16" t="str">
            <v>Yes</v>
          </cell>
          <cell r="AL16" t="str">
            <v>Yes</v>
          </cell>
        </row>
        <row r="17">
          <cell r="A17">
            <v>684153</v>
          </cell>
          <cell r="B17" t="str">
            <v>Angela Barr</v>
          </cell>
          <cell r="C17" t="e">
            <v>#REF!</v>
          </cell>
          <cell r="D17" t="e">
            <v>#REF!</v>
          </cell>
          <cell r="E17" t="str">
            <v>LN4 2UE</v>
          </cell>
          <cell r="F17" t="e">
            <v>#REF!</v>
          </cell>
          <cell r="G17" t="str">
            <v>As per mailing address</v>
          </cell>
          <cell r="H17" t="str">
            <v>Angela Barr</v>
          </cell>
          <cell r="I17" t="str">
            <v>Childminder</v>
          </cell>
          <cell r="J17" t="str">
            <v>01522535097</v>
          </cell>
          <cell r="K17" t="str">
            <v>angelabarr60@gmail.com</v>
          </cell>
          <cell r="L17" t="str">
            <v>37 Wells Drive</v>
          </cell>
          <cell r="N17" t="str">
            <v>Bracebridge Heath</v>
          </cell>
          <cell r="O17" t="str">
            <v>Lincoln</v>
          </cell>
          <cell r="P17" t="str">
            <v>LN4 2UE</v>
          </cell>
          <cell r="R17" t="str">
            <v xml:space="preserve">Angela Barr </v>
          </cell>
          <cell r="S17">
            <v>235471</v>
          </cell>
          <cell r="T17" t="str">
            <v>Good</v>
          </cell>
          <cell r="U17">
            <v>42493</v>
          </cell>
          <cell r="X17" t="str">
            <v>Childminder</v>
          </cell>
          <cell r="Y17" t="str">
            <v>Childminder</v>
          </cell>
          <cell r="Z17" t="str">
            <v>Childminder</v>
          </cell>
          <cell r="AA17" t="str">
            <v>n/a</v>
          </cell>
          <cell r="AB17" t="str">
            <v>Sole Trader</v>
          </cell>
          <cell r="AD17" t="str">
            <v>EYE</v>
          </cell>
          <cell r="AE17" t="str">
            <v>Yes</v>
          </cell>
          <cell r="AF17" t="str">
            <v>Yes</v>
          </cell>
          <cell r="AG17" t="str">
            <v>Yes</v>
          </cell>
          <cell r="AI17">
            <v>330513</v>
          </cell>
        </row>
        <row r="18">
          <cell r="A18">
            <v>684046</v>
          </cell>
          <cell r="B18" t="str">
            <v>Angela Harrison</v>
          </cell>
          <cell r="C18" t="e">
            <v>#REF!</v>
          </cell>
          <cell r="D18" t="e">
            <v>#REF!</v>
          </cell>
          <cell r="E18" t="str">
            <v>LN2 3QQ</v>
          </cell>
          <cell r="F18" t="e">
            <v>#REF!</v>
          </cell>
          <cell r="G18" t="str">
            <v>As per mailing address</v>
          </cell>
          <cell r="H18" t="str">
            <v>Angela Harrison</v>
          </cell>
          <cell r="I18" t="str">
            <v>Childminder</v>
          </cell>
          <cell r="J18" t="str">
            <v>07940 745229</v>
          </cell>
          <cell r="K18" t="str">
            <v>angelaharrison74@hotmail.com</v>
          </cell>
          <cell r="L18" t="str">
            <v>14 Willow Way</v>
          </cell>
          <cell r="N18" t="str">
            <v>Welton</v>
          </cell>
          <cell r="O18" t="str">
            <v>Lincoln</v>
          </cell>
          <cell r="P18" t="str">
            <v>LN2 3QQ</v>
          </cell>
          <cell r="S18">
            <v>360860</v>
          </cell>
          <cell r="T18" t="str">
            <v>Good</v>
          </cell>
          <cell r="U18">
            <v>42174</v>
          </cell>
          <cell r="V18" t="str">
            <v>Good</v>
          </cell>
          <cell r="W18">
            <v>39749</v>
          </cell>
          <cell r="X18" t="str">
            <v>Childminder</v>
          </cell>
          <cell r="Y18" t="str">
            <v>Childminder</v>
          </cell>
          <cell r="Z18" t="str">
            <v>Childminder</v>
          </cell>
          <cell r="AA18" t="str">
            <v>n/a</v>
          </cell>
          <cell r="AB18" t="str">
            <v>Sole Trader</v>
          </cell>
          <cell r="AD18" t="str">
            <v>EYE</v>
          </cell>
          <cell r="AE18" t="str">
            <v>Yes</v>
          </cell>
          <cell r="AF18" t="str">
            <v>No</v>
          </cell>
          <cell r="AG18" t="str">
            <v>Yes</v>
          </cell>
          <cell r="AI18">
            <v>321623</v>
          </cell>
          <cell r="AJ18" t="str">
            <v>No</v>
          </cell>
          <cell r="AK18" t="str">
            <v>Yes</v>
          </cell>
          <cell r="AL18" t="str">
            <v>No</v>
          </cell>
        </row>
        <row r="19">
          <cell r="A19">
            <v>684157</v>
          </cell>
          <cell r="B19" t="str">
            <v xml:space="preserve">Angela Pereira's Childminding </v>
          </cell>
          <cell r="C19" t="str">
            <v>Boston</v>
          </cell>
          <cell r="D19" t="str">
            <v xml:space="preserve">Witham </v>
          </cell>
          <cell r="E19" t="str">
            <v xml:space="preserve">PE21 6PE </v>
          </cell>
          <cell r="F19" t="str">
            <v>Boston CC</v>
          </cell>
          <cell r="G19" t="str">
            <v>As per mailing address</v>
          </cell>
          <cell r="H19" t="str">
            <v xml:space="preserve">Angela Pereira </v>
          </cell>
          <cell r="I19" t="str">
            <v>Childminder</v>
          </cell>
          <cell r="J19" t="str">
            <v>07545913405</v>
          </cell>
          <cell r="K19" t="str">
            <v>angela.pereira85@yahoo.co.uk</v>
          </cell>
          <cell r="L19" t="str">
            <v xml:space="preserve">77a Norfolk Street </v>
          </cell>
          <cell r="O19" t="str">
            <v xml:space="preserve">Boston </v>
          </cell>
          <cell r="P19" t="str">
            <v>PE21 6PE</v>
          </cell>
          <cell r="R19" t="str">
            <v xml:space="preserve">Angela Pereira </v>
          </cell>
          <cell r="S19">
            <v>407836</v>
          </cell>
          <cell r="T19" t="str">
            <v>Good</v>
          </cell>
          <cell r="U19">
            <v>42572</v>
          </cell>
          <cell r="X19" t="str">
            <v>Childminder</v>
          </cell>
          <cell r="Y19" t="str">
            <v>Childminder</v>
          </cell>
          <cell r="Z19" t="str">
            <v>Childminder</v>
          </cell>
          <cell r="AA19" t="str">
            <v>n/a</v>
          </cell>
          <cell r="AB19" t="str">
            <v>Sole Trader</v>
          </cell>
          <cell r="AD19" t="str">
            <v>EYE</v>
          </cell>
          <cell r="AE19" t="str">
            <v xml:space="preserve">Yes </v>
          </cell>
          <cell r="AF19" t="str">
            <v>Yes</v>
          </cell>
          <cell r="AG19" t="str">
            <v>Yes</v>
          </cell>
          <cell r="AI19">
            <v>330516</v>
          </cell>
        </row>
        <row r="20">
          <cell r="A20">
            <v>546498</v>
          </cell>
          <cell r="B20" t="str">
            <v>Angels Childcare</v>
          </cell>
          <cell r="C20" t="e">
            <v>#REF!</v>
          </cell>
          <cell r="D20" t="e">
            <v>#REF!</v>
          </cell>
          <cell r="E20" t="str">
            <v>LN6 3TA</v>
          </cell>
          <cell r="F20" t="e">
            <v>#REF!</v>
          </cell>
          <cell r="G20" t="str">
            <v>As per mailing address</v>
          </cell>
          <cell r="H20" t="str">
            <v>Kirstie Johnson/ Leanne</v>
          </cell>
          <cell r="I20" t="str">
            <v>Owner/ Manager</v>
          </cell>
          <cell r="J20" t="str">
            <v>01522 705678 / 07749106636</v>
          </cell>
          <cell r="K20" t="str">
            <v>angels.childcare@hotmail.com</v>
          </cell>
          <cell r="L20" t="str">
            <v>Kingsley Road</v>
          </cell>
          <cell r="M20" t="str">
            <v xml:space="preserve"> </v>
          </cell>
          <cell r="O20" t="str">
            <v>Lincoln</v>
          </cell>
          <cell r="P20" t="str">
            <v>LN6 3TA</v>
          </cell>
          <cell r="R20" t="str">
            <v>Lianne Hallam</v>
          </cell>
          <cell r="S20">
            <v>424578</v>
          </cell>
          <cell r="T20" t="str">
            <v>Good</v>
          </cell>
          <cell r="U20">
            <v>42027</v>
          </cell>
          <cell r="V20" t="str">
            <v>Satisfactory</v>
          </cell>
          <cell r="W20">
            <v>41299</v>
          </cell>
          <cell r="X20" t="str">
            <v>FDC</v>
          </cell>
          <cell r="Y20" t="str">
            <v>Private</v>
          </cell>
          <cell r="Z20" t="str">
            <v>Private Owner</v>
          </cell>
          <cell r="AA20" t="str">
            <v>n/a</v>
          </cell>
          <cell r="AB20" t="str">
            <v>Sole Trader</v>
          </cell>
          <cell r="AC20" t="str">
            <v>KIRSTIE JOHNSON</v>
          </cell>
          <cell r="AD20" t="str">
            <v>EYE</v>
          </cell>
          <cell r="AE20" t="str">
            <v>Yes</v>
          </cell>
          <cell r="AF20" t="str">
            <v>Yes</v>
          </cell>
          <cell r="AG20" t="str">
            <v>Yes</v>
          </cell>
          <cell r="AI20">
            <v>304225</v>
          </cell>
          <cell r="AJ20" t="str">
            <v>No</v>
          </cell>
          <cell r="AK20" t="str">
            <v>No</v>
          </cell>
          <cell r="AL20" t="str">
            <v>No</v>
          </cell>
        </row>
        <row r="21">
          <cell r="A21">
            <v>500213</v>
          </cell>
          <cell r="B21" t="str">
            <v xml:space="preserve">Anita Hassall’s Childminding  </v>
          </cell>
          <cell r="C21" t="e">
            <v>#REF!</v>
          </cell>
          <cell r="D21" t="e">
            <v>#REF!</v>
          </cell>
          <cell r="E21" t="str">
            <v>PE9 4RH</v>
          </cell>
          <cell r="F21" t="e">
            <v>#REF!</v>
          </cell>
          <cell r="G21" t="str">
            <v>As per mailing address</v>
          </cell>
          <cell r="H21" t="str">
            <v xml:space="preserve">Anita Hassall </v>
          </cell>
          <cell r="I21" t="str">
            <v>Childminder</v>
          </cell>
          <cell r="J21" t="str">
            <v>01780 749373  &amp;  07901 934374</v>
          </cell>
          <cell r="K21" t="str">
            <v>Anita.hassall@btinternet.com</v>
          </cell>
          <cell r="L21" t="str">
            <v>34 St Lawrence Way</v>
          </cell>
          <cell r="N21" t="str">
            <v>Tallington</v>
          </cell>
          <cell r="O21" t="str">
            <v>Stamford</v>
          </cell>
          <cell r="P21" t="str">
            <v>PE9 4RH</v>
          </cell>
          <cell r="S21">
            <v>255081</v>
          </cell>
          <cell r="T21" t="str">
            <v>Good</v>
          </cell>
          <cell r="U21">
            <v>42422</v>
          </cell>
          <cell r="V21" t="str">
            <v>Outstanding</v>
          </cell>
          <cell r="W21">
            <v>40583</v>
          </cell>
          <cell r="X21" t="str">
            <v>Childminder</v>
          </cell>
          <cell r="Y21" t="str">
            <v>Childminder</v>
          </cell>
          <cell r="Z21" t="str">
            <v>Childminder</v>
          </cell>
          <cell r="AA21" t="str">
            <v>n/a</v>
          </cell>
          <cell r="AB21" t="str">
            <v>Sole Trader</v>
          </cell>
          <cell r="AD21" t="str">
            <v>EYE</v>
          </cell>
          <cell r="AE21" t="str">
            <v>Yes</v>
          </cell>
          <cell r="AF21" t="str">
            <v>No</v>
          </cell>
          <cell r="AG21" t="str">
            <v>Yes</v>
          </cell>
          <cell r="AI21">
            <v>323076</v>
          </cell>
          <cell r="AJ21" t="str">
            <v>No</v>
          </cell>
          <cell r="AK21" t="str">
            <v>No</v>
          </cell>
          <cell r="AL21" t="str">
            <v>No</v>
          </cell>
        </row>
        <row r="22">
          <cell r="A22">
            <v>684001</v>
          </cell>
          <cell r="B22" t="str">
            <v>Ann Brotherton</v>
          </cell>
          <cell r="C22" t="e">
            <v>#REF!</v>
          </cell>
          <cell r="D22" t="e">
            <v>#REF!</v>
          </cell>
          <cell r="E22" t="str">
            <v>PE21 9DY</v>
          </cell>
          <cell r="F22" t="e">
            <v>#REF!</v>
          </cell>
          <cell r="G22" t="str">
            <v>As per mailing address</v>
          </cell>
          <cell r="H22" t="str">
            <v>Ann Brotherton</v>
          </cell>
          <cell r="I22" t="str">
            <v>Childminder</v>
          </cell>
          <cell r="J22" t="str">
            <v xml:space="preserve">01205 311772 </v>
          </cell>
          <cell r="K22" t="str">
            <v>annbro62@yahoo.co.uk</v>
          </cell>
          <cell r="L22" t="str">
            <v>15 Linden Way</v>
          </cell>
          <cell r="O22" t="str">
            <v>Boston</v>
          </cell>
          <cell r="P22" t="str">
            <v>PE21 9DY</v>
          </cell>
          <cell r="S22">
            <v>208561</v>
          </cell>
          <cell r="T22" t="str">
            <v>Good</v>
          </cell>
          <cell r="U22">
            <v>40249</v>
          </cell>
          <cell r="X22" t="str">
            <v>Childminder</v>
          </cell>
          <cell r="Y22" t="str">
            <v>Childminder</v>
          </cell>
          <cell r="Z22" t="str">
            <v>Childminder</v>
          </cell>
          <cell r="AA22" t="str">
            <v>n/a</v>
          </cell>
          <cell r="AB22" t="str">
            <v>Sole Trader</v>
          </cell>
          <cell r="AD22" t="str">
            <v>EYE</v>
          </cell>
          <cell r="AE22" t="str">
            <v>Yes</v>
          </cell>
          <cell r="AF22" t="str">
            <v>No</v>
          </cell>
          <cell r="AG22" t="str">
            <v>Yes</v>
          </cell>
          <cell r="AI22">
            <v>303407</v>
          </cell>
          <cell r="AJ22" t="str">
            <v>No</v>
          </cell>
          <cell r="AK22" t="str">
            <v>No</v>
          </cell>
          <cell r="AL22" t="str">
            <v>No</v>
          </cell>
        </row>
        <row r="23">
          <cell r="A23">
            <v>683921</v>
          </cell>
          <cell r="B23" t="str">
            <v>Ann Griffith</v>
          </cell>
          <cell r="C23" t="e">
            <v>#REF!</v>
          </cell>
          <cell r="D23" t="e">
            <v>#REF!</v>
          </cell>
          <cell r="E23" t="str">
            <v>LN2 2RN</v>
          </cell>
          <cell r="F23" t="e">
            <v>#REF!</v>
          </cell>
          <cell r="G23" t="str">
            <v>As per mailing address</v>
          </cell>
          <cell r="H23" t="str">
            <v>Ann Griffith</v>
          </cell>
          <cell r="I23" t="str">
            <v>Childminder</v>
          </cell>
          <cell r="J23" t="str">
            <v xml:space="preserve">01522 809041 </v>
          </cell>
          <cell r="K23" t="str">
            <v>prettywoman986@msn.com</v>
          </cell>
          <cell r="L23" t="str">
            <v>2 Sudbrooke Lane</v>
          </cell>
          <cell r="N23" t="str">
            <v>Nettleham</v>
          </cell>
          <cell r="O23" t="str">
            <v>Lincoln</v>
          </cell>
          <cell r="P23" t="str">
            <v>LN2 2RN</v>
          </cell>
          <cell r="S23">
            <v>269039</v>
          </cell>
          <cell r="T23" t="str">
            <v>Good</v>
          </cell>
          <cell r="U23">
            <v>40162</v>
          </cell>
          <cell r="X23" t="str">
            <v>Childminder</v>
          </cell>
          <cell r="Y23" t="str">
            <v>Childminder</v>
          </cell>
          <cell r="Z23" t="str">
            <v>Childminder</v>
          </cell>
          <cell r="AA23" t="str">
            <v>n/a</v>
          </cell>
          <cell r="AB23" t="str">
            <v>Sole Trader</v>
          </cell>
          <cell r="AD23" t="str">
            <v>EYE</v>
          </cell>
          <cell r="AE23" t="str">
            <v>Yes</v>
          </cell>
          <cell r="AF23" t="str">
            <v>Yes</v>
          </cell>
          <cell r="AG23" t="str">
            <v>Yes</v>
          </cell>
          <cell r="AI23">
            <v>302511</v>
          </cell>
          <cell r="AJ23" t="str">
            <v>No</v>
          </cell>
          <cell r="AK23" t="str">
            <v>No</v>
          </cell>
          <cell r="AL23" t="str">
            <v>No</v>
          </cell>
        </row>
        <row r="24">
          <cell r="A24">
            <v>684144</v>
          </cell>
          <cell r="B24" t="str">
            <v>Ann Mayer</v>
          </cell>
          <cell r="C24" t="e">
            <v>#REF!</v>
          </cell>
          <cell r="D24" t="e">
            <v>#REF!</v>
          </cell>
          <cell r="E24" t="str">
            <v>PE6 8RX</v>
          </cell>
          <cell r="F24" t="e">
            <v>#REF!</v>
          </cell>
          <cell r="G24" t="str">
            <v>As per mailing address</v>
          </cell>
          <cell r="H24" t="str">
            <v>Ann Mayer</v>
          </cell>
          <cell r="I24" t="str">
            <v>Childminder</v>
          </cell>
          <cell r="J24" t="str">
            <v>01778 437327</v>
          </cell>
          <cell r="K24" t="str">
            <v>michael.mayer327@btinternet.com</v>
          </cell>
          <cell r="L24" t="str">
            <v>4 Wren Close</v>
          </cell>
          <cell r="O24" t="str">
            <v>Market Deeping</v>
          </cell>
          <cell r="P24" t="str">
            <v>PE6 8RX</v>
          </cell>
          <cell r="S24">
            <v>209285</v>
          </cell>
          <cell r="T24" t="str">
            <v>Good</v>
          </cell>
          <cell r="U24">
            <v>42216</v>
          </cell>
          <cell r="X24" t="str">
            <v>Childminder</v>
          </cell>
          <cell r="Y24" t="str">
            <v>Childminder</v>
          </cell>
          <cell r="Z24" t="str">
            <v>Childminder</v>
          </cell>
          <cell r="AA24" t="str">
            <v>n/a</v>
          </cell>
          <cell r="AB24" t="str">
            <v>Sole Trader</v>
          </cell>
          <cell r="AD24" t="str">
            <v>EYE</v>
          </cell>
          <cell r="AE24" t="str">
            <v>Yes</v>
          </cell>
          <cell r="AF24" t="str">
            <v>Yes</v>
          </cell>
          <cell r="AG24" t="str">
            <v>Yes</v>
          </cell>
          <cell r="AI24">
            <v>329909</v>
          </cell>
          <cell r="AK24" t="str">
            <v>Yes</v>
          </cell>
          <cell r="AL24" t="str">
            <v>Yes</v>
          </cell>
        </row>
        <row r="25">
          <cell r="A25">
            <v>683789</v>
          </cell>
          <cell r="B25" t="str">
            <v>Ann Webster Childminding</v>
          </cell>
          <cell r="C25" t="e">
            <v>#REF!</v>
          </cell>
          <cell r="D25" t="e">
            <v>#REF!</v>
          </cell>
          <cell r="E25" t="str">
            <v>LN4 4TB</v>
          </cell>
          <cell r="F25" t="e">
            <v>#REF!</v>
          </cell>
          <cell r="G25" t="str">
            <v>As per mailing address</v>
          </cell>
          <cell r="H25" t="str">
            <v>Ann Webster</v>
          </cell>
          <cell r="I25" t="str">
            <v>Childminder</v>
          </cell>
          <cell r="J25" t="str">
            <v>01526 569 858 / 07788 674 016</v>
          </cell>
          <cell r="K25" t="str">
            <v>Ann.webbo@gmail.com</v>
          </cell>
          <cell r="L25" t="str">
            <v>45 Dogdyke Road</v>
          </cell>
          <cell r="O25" t="str">
            <v>Coningsby</v>
          </cell>
          <cell r="P25" t="str">
            <v>LN4 4TB</v>
          </cell>
          <cell r="S25">
            <v>389317</v>
          </cell>
          <cell r="T25" t="str">
            <v>Good</v>
          </cell>
          <cell r="U25">
            <v>42129</v>
          </cell>
          <cell r="V25" t="str">
            <v>Good</v>
          </cell>
          <cell r="W25">
            <v>40022</v>
          </cell>
          <cell r="X25" t="str">
            <v>Childminder</v>
          </cell>
          <cell r="Y25" t="str">
            <v>Childminder</v>
          </cell>
          <cell r="Z25" t="str">
            <v>Childminder</v>
          </cell>
          <cell r="AA25" t="str">
            <v>n/a</v>
          </cell>
          <cell r="AB25" t="str">
            <v>Sole Trader</v>
          </cell>
          <cell r="AD25" t="str">
            <v>EYE</v>
          </cell>
          <cell r="AE25" t="str">
            <v>Yes</v>
          </cell>
          <cell r="AF25" t="str">
            <v>No</v>
          </cell>
          <cell r="AG25" t="str">
            <v>Yes</v>
          </cell>
          <cell r="AI25">
            <v>323866</v>
          </cell>
          <cell r="AJ25" t="str">
            <v>No</v>
          </cell>
          <cell r="AK25" t="str">
            <v>No</v>
          </cell>
          <cell r="AL25" t="str">
            <v>No</v>
          </cell>
        </row>
        <row r="26">
          <cell r="A26">
            <v>684129</v>
          </cell>
          <cell r="B26" t="str">
            <v>Annette Mills</v>
          </cell>
          <cell r="C26" t="e">
            <v>#REF!</v>
          </cell>
          <cell r="D26" t="e">
            <v>#REF!</v>
          </cell>
          <cell r="E26" t="str">
            <v>LN4 1UF</v>
          </cell>
          <cell r="F26" t="e">
            <v>#REF!</v>
          </cell>
          <cell r="G26" t="str">
            <v>As per mailing address</v>
          </cell>
          <cell r="H26" t="str">
            <v xml:space="preserve">Annette Mills </v>
          </cell>
          <cell r="I26" t="str">
            <v xml:space="preserve">Childminder </v>
          </cell>
          <cell r="J26" t="str">
            <v>01522 797517</v>
          </cell>
          <cell r="K26" t="str">
            <v>Nettee1962@aol.com</v>
          </cell>
          <cell r="L26" t="str">
            <v>29 Heathfield Ave</v>
          </cell>
          <cell r="N26" t="str">
            <v>Branston</v>
          </cell>
          <cell r="O26" t="str">
            <v>Lincoln</v>
          </cell>
          <cell r="P26" t="str">
            <v>LN4 1UF</v>
          </cell>
          <cell r="S26">
            <v>103461</v>
          </cell>
          <cell r="T26" t="str">
            <v>Good</v>
          </cell>
          <cell r="U26">
            <v>42388</v>
          </cell>
          <cell r="X26" t="str">
            <v>Childminder</v>
          </cell>
          <cell r="Y26" t="str">
            <v>Childminder</v>
          </cell>
          <cell r="Z26" t="str">
            <v>Childminder</v>
          </cell>
          <cell r="AA26" t="str">
            <v>n/a</v>
          </cell>
          <cell r="AB26" t="str">
            <v>Sole Trader</v>
          </cell>
          <cell r="AD26" t="str">
            <v xml:space="preserve">EYE </v>
          </cell>
          <cell r="AE26" t="str">
            <v>Yes</v>
          </cell>
          <cell r="AF26" t="str">
            <v>Yes</v>
          </cell>
          <cell r="AG26" t="str">
            <v>Yes</v>
          </cell>
          <cell r="AI26" t="str">
            <v>Awaiting</v>
          </cell>
        </row>
        <row r="27">
          <cell r="A27">
            <v>684016</v>
          </cell>
          <cell r="B27" t="str">
            <v>Annie Smith</v>
          </cell>
          <cell r="C27" t="e">
            <v>#REF!</v>
          </cell>
          <cell r="D27" t="e">
            <v>#REF!</v>
          </cell>
          <cell r="E27" t="str">
            <v>LN4 3GB</v>
          </cell>
          <cell r="F27" t="e">
            <v>#REF!</v>
          </cell>
          <cell r="G27" t="str">
            <v>As per mailing address</v>
          </cell>
          <cell r="H27" t="str">
            <v>Annie Smith</v>
          </cell>
          <cell r="I27" t="str">
            <v>Childminder</v>
          </cell>
          <cell r="J27" t="str">
            <v>01526 323802</v>
          </cell>
          <cell r="K27" t="str">
            <v>noahsarkdaycare@Hotmail.co.uk</v>
          </cell>
          <cell r="L27" t="str">
            <v>2 Townsend Way</v>
          </cell>
          <cell r="N27" t="str">
            <v>Metheringham</v>
          </cell>
          <cell r="O27" t="str">
            <v>Lincoln</v>
          </cell>
          <cell r="P27" t="str">
            <v>LN4 3GB</v>
          </cell>
          <cell r="S27">
            <v>208818</v>
          </cell>
          <cell r="T27" t="str">
            <v>Good</v>
          </cell>
          <cell r="U27">
            <v>41857</v>
          </cell>
          <cell r="X27" t="str">
            <v>Childminder</v>
          </cell>
          <cell r="Y27" t="str">
            <v>Childminder</v>
          </cell>
          <cell r="Z27" t="str">
            <v>Childminder</v>
          </cell>
          <cell r="AA27" t="str">
            <v>n/a</v>
          </cell>
          <cell r="AB27" t="str">
            <v>Sole Trader</v>
          </cell>
          <cell r="AD27" t="str">
            <v>EYE</v>
          </cell>
          <cell r="AE27" t="str">
            <v>Yes</v>
          </cell>
          <cell r="AF27" t="str">
            <v>No</v>
          </cell>
          <cell r="AG27" t="str">
            <v>Yes</v>
          </cell>
          <cell r="AI27">
            <v>313179</v>
          </cell>
          <cell r="AJ27" t="str">
            <v>No</v>
          </cell>
          <cell r="AK27" t="str">
            <v>No</v>
          </cell>
          <cell r="AL27" t="str">
            <v>No</v>
          </cell>
        </row>
        <row r="28">
          <cell r="A28" t="str">
            <v>N/A</v>
          </cell>
          <cell r="B28" t="str">
            <v>Appletree Day Nursery</v>
          </cell>
          <cell r="C28" t="e">
            <v>#REF!</v>
          </cell>
          <cell r="D28" t="e">
            <v>#REF!</v>
          </cell>
          <cell r="E28" t="str">
            <v>DN21 4NJ</v>
          </cell>
          <cell r="F28" t="e">
            <v>#REF!</v>
          </cell>
          <cell r="G28" t="str">
            <v>As per mailing address</v>
          </cell>
          <cell r="H28" t="str">
            <v>Gail Cameron</v>
          </cell>
          <cell r="I28" t="str">
            <v>Manager</v>
          </cell>
          <cell r="J28" t="str">
            <v>01652 649 185</v>
          </cell>
          <cell r="K28" t="str">
            <v>gail@ATDN.co.uk</v>
          </cell>
          <cell r="L28" t="str">
            <v>37 North Cliff Road</v>
          </cell>
          <cell r="N28" t="str">
            <v>Kirton</v>
          </cell>
          <cell r="O28" t="str">
            <v>Gainsborough</v>
          </cell>
          <cell r="P28" t="str">
            <v>DN21 4NJ</v>
          </cell>
          <cell r="S28">
            <v>205731</v>
          </cell>
          <cell r="T28" t="str">
            <v>Good</v>
          </cell>
          <cell r="U28">
            <v>42216</v>
          </cell>
          <cell r="X28" t="str">
            <v>FDC</v>
          </cell>
          <cell r="Y28" t="str">
            <v>Independent</v>
          </cell>
          <cell r="Z28" t="str">
            <v>Private Owner</v>
          </cell>
          <cell r="AA28" t="str">
            <v>n/a</v>
          </cell>
          <cell r="AD28" t="str">
            <v>Non EYE</v>
          </cell>
          <cell r="AE28" t="str">
            <v>Non EYE</v>
          </cell>
          <cell r="AF28" t="str">
            <v>No</v>
          </cell>
          <cell r="AG28" t="str">
            <v>No</v>
          </cell>
          <cell r="AH28" t="str">
            <v>Yes</v>
          </cell>
          <cell r="AI28">
            <v>331121</v>
          </cell>
        </row>
        <row r="29">
          <cell r="A29">
            <v>684042</v>
          </cell>
          <cell r="B29" t="str">
            <v>Apple Tree Corner Day Care and Pre School</v>
          </cell>
          <cell r="C29" t="str">
            <v>Lincoln</v>
          </cell>
          <cell r="D29" t="str">
            <v>Eagle, Swinderby and Witham St Hughs</v>
          </cell>
          <cell r="E29" t="str">
            <v>LN6 9XG</v>
          </cell>
          <cell r="F29" t="str">
            <v>Witham St Hugh's CC</v>
          </cell>
          <cell r="G29" t="str">
            <v>As per mailing address</v>
          </cell>
          <cell r="H29" t="str">
            <v>Emma Cothill</v>
          </cell>
          <cell r="I29" t="str">
            <v>Manager</v>
          </cell>
          <cell r="J29" t="str">
            <v>01522 868166</v>
          </cell>
          <cell r="K29" t="str">
            <v>ec@appletreecornerdaycare.co.uk</v>
          </cell>
          <cell r="L29" t="str">
            <v>Caraway Drive</v>
          </cell>
          <cell r="N29" t="str">
            <v>Witham St Hughs</v>
          </cell>
          <cell r="O29" t="str">
            <v>Lincoln</v>
          </cell>
          <cell r="P29" t="str">
            <v>LN6 7XG</v>
          </cell>
          <cell r="S29">
            <v>486476</v>
          </cell>
          <cell r="T29" t="str">
            <v>Good</v>
          </cell>
          <cell r="U29">
            <v>42376</v>
          </cell>
          <cell r="X29" t="str">
            <v>FDC</v>
          </cell>
          <cell r="Y29" t="str">
            <v>Private</v>
          </cell>
          <cell r="Z29" t="str">
            <v>Private Owner</v>
          </cell>
          <cell r="AA29" t="str">
            <v>n/a</v>
          </cell>
          <cell r="AD29" t="str">
            <v>EYE</v>
          </cell>
          <cell r="AE29" t="str">
            <v>Yes</v>
          </cell>
          <cell r="AF29" t="str">
            <v>Yes</v>
          </cell>
          <cell r="AG29" t="str">
            <v>Yes</v>
          </cell>
          <cell r="AI29">
            <v>313036</v>
          </cell>
          <cell r="AJ29" t="str">
            <v>No</v>
          </cell>
          <cell r="AK29" t="str">
            <v>No</v>
          </cell>
          <cell r="AL29" t="str">
            <v>No</v>
          </cell>
        </row>
        <row r="30">
          <cell r="A30">
            <v>683927</v>
          </cell>
          <cell r="B30" t="str">
            <v>Ashton Angels Childcare</v>
          </cell>
          <cell r="C30" t="e">
            <v>#REF!</v>
          </cell>
          <cell r="D30" t="e">
            <v>#REF!</v>
          </cell>
          <cell r="E30" t="str">
            <v>NG34 9AR</v>
          </cell>
          <cell r="F30" t="e">
            <v>#REF!</v>
          </cell>
          <cell r="G30" t="str">
            <v>As per mailing address</v>
          </cell>
          <cell r="H30" t="str">
            <v>Victoria Gibbons</v>
          </cell>
          <cell r="I30" t="str">
            <v>Childminder</v>
          </cell>
          <cell r="J30" t="str">
            <v>01526 830496</v>
          </cell>
          <cell r="K30" t="str">
            <v>Gvicki53@yahoo.com</v>
          </cell>
          <cell r="L30" t="str">
            <v>63 Lincoln Road</v>
          </cell>
          <cell r="N30" t="str">
            <v>Ruskington</v>
          </cell>
          <cell r="O30" t="str">
            <v>Sleaford</v>
          </cell>
          <cell r="P30" t="str">
            <v>NG34 9AR</v>
          </cell>
          <cell r="S30">
            <v>361089</v>
          </cell>
          <cell r="T30" t="str">
            <v>Good</v>
          </cell>
          <cell r="U30">
            <v>42488</v>
          </cell>
          <cell r="V30" t="str">
            <v>Good</v>
          </cell>
          <cell r="W30">
            <v>40630</v>
          </cell>
          <cell r="X30" t="str">
            <v>Childminder</v>
          </cell>
          <cell r="Y30" t="str">
            <v>Childminder</v>
          </cell>
          <cell r="Z30" t="str">
            <v>Childminder</v>
          </cell>
          <cell r="AA30" t="str">
            <v>n/a</v>
          </cell>
          <cell r="AB30" t="str">
            <v>Sole Trader</v>
          </cell>
          <cell r="AD30" t="str">
            <v>EYE</v>
          </cell>
          <cell r="AE30" t="str">
            <v>Yes</v>
          </cell>
          <cell r="AF30" t="str">
            <v>No</v>
          </cell>
          <cell r="AG30" t="str">
            <v>Yes</v>
          </cell>
          <cell r="AH30" t="str">
            <v>Yes</v>
          </cell>
          <cell r="AI30">
            <v>316595</v>
          </cell>
          <cell r="AJ30" t="str">
            <v>No</v>
          </cell>
          <cell r="AK30" t="str">
            <v>No</v>
          </cell>
          <cell r="AL30" t="str">
            <v>No</v>
          </cell>
        </row>
        <row r="31">
          <cell r="A31">
            <v>520589</v>
          </cell>
          <cell r="B31" t="str">
            <v>Ayscoughfee Hall School</v>
          </cell>
          <cell r="C31" t="e">
            <v>#REF!</v>
          </cell>
          <cell r="D31" t="e">
            <v>#REF!</v>
          </cell>
          <cell r="E31" t="str">
            <v>PE11 2TE</v>
          </cell>
          <cell r="F31" t="e">
            <v>#REF!</v>
          </cell>
          <cell r="G31" t="str">
            <v>As per mailing address</v>
          </cell>
          <cell r="H31" t="str">
            <v>Brian Chittick</v>
          </cell>
          <cell r="I31" t="str">
            <v>Headteacher</v>
          </cell>
          <cell r="J31" t="str">
            <v>01775 724733</v>
          </cell>
          <cell r="K31" t="str">
            <v>admin@ahs.me.uk; mgreen@ahs.me.uk; s_strickson@hotmail.com</v>
          </cell>
          <cell r="L31" t="str">
            <v>Welland Hall</v>
          </cell>
          <cell r="M31" t="str">
            <v>London Road</v>
          </cell>
          <cell r="O31" t="str">
            <v>Spalding</v>
          </cell>
          <cell r="P31" t="str">
            <v>PE11 2TE</v>
          </cell>
          <cell r="S31">
            <v>281998</v>
          </cell>
          <cell r="T31" t="str">
            <v>Good</v>
          </cell>
          <cell r="U31">
            <v>39624</v>
          </cell>
          <cell r="X31" t="str">
            <v>IDP</v>
          </cell>
          <cell r="Y31" t="str">
            <v>Independent</v>
          </cell>
          <cell r="Z31" t="str">
            <v>Board of trustees</v>
          </cell>
          <cell r="AA31" t="str">
            <v>n/a</v>
          </cell>
          <cell r="AB31" t="str">
            <v>Companies House</v>
          </cell>
          <cell r="AC31" t="str">
            <v>00612443</v>
          </cell>
          <cell r="AD31" t="str">
            <v>EYE</v>
          </cell>
          <cell r="AE31" t="str">
            <v>Yes</v>
          </cell>
          <cell r="AF31" t="str">
            <v>No</v>
          </cell>
          <cell r="AG31" t="str">
            <v>No</v>
          </cell>
          <cell r="AI31">
            <v>300078</v>
          </cell>
          <cell r="AJ31" t="str">
            <v>Yes</v>
          </cell>
          <cell r="AK31" t="str">
            <v>Yes</v>
          </cell>
          <cell r="AL31" t="str">
            <v>No</v>
          </cell>
        </row>
        <row r="32">
          <cell r="A32">
            <v>546499</v>
          </cell>
          <cell r="B32" t="str">
            <v>Bailgate Pre-school</v>
          </cell>
          <cell r="C32" t="e">
            <v>#REF!</v>
          </cell>
          <cell r="D32" t="e">
            <v>#REF!</v>
          </cell>
          <cell r="E32" t="str">
            <v>LN1 3AR</v>
          </cell>
          <cell r="F32" t="e">
            <v>#REF!</v>
          </cell>
          <cell r="G32" t="str">
            <v>Methodist Church Hall,
Bailgate
Lincoln
LN1 3AR</v>
          </cell>
          <cell r="H32" t="str">
            <v>Sandra Cooper</v>
          </cell>
          <cell r="I32" t="str">
            <v>Manager</v>
          </cell>
          <cell r="J32" t="str">
            <v>01522 538313 / 07943629258</v>
          </cell>
          <cell r="K32" t="str">
            <v>bailgatepreschool@btinternet.com</v>
          </cell>
          <cell r="L32" t="str">
            <v>22 Fen Road</v>
          </cell>
          <cell r="M32" t="str">
            <v xml:space="preserve"> </v>
          </cell>
          <cell r="N32" t="str">
            <v>Washingborough</v>
          </cell>
          <cell r="O32" t="str">
            <v>Lincoln</v>
          </cell>
          <cell r="P32" t="str">
            <v>LN4 1AB</v>
          </cell>
          <cell r="S32">
            <v>253500</v>
          </cell>
          <cell r="T32" t="str">
            <v>Good</v>
          </cell>
          <cell r="U32">
            <v>41255</v>
          </cell>
          <cell r="V32" t="str">
            <v>Good</v>
          </cell>
          <cell r="W32">
            <v>39951</v>
          </cell>
          <cell r="X32" t="str">
            <v>Sessional</v>
          </cell>
          <cell r="Y32" t="str">
            <v>Voluntary</v>
          </cell>
          <cell r="Z32" t="str">
            <v>Committee</v>
          </cell>
          <cell r="AA32" t="str">
            <v>Alison Swainson</v>
          </cell>
          <cell r="AB32" t="str">
            <v>Charity</v>
          </cell>
          <cell r="AC32">
            <v>1132805</v>
          </cell>
          <cell r="AD32" t="str">
            <v>EYE</v>
          </cell>
          <cell r="AE32" t="str">
            <v>Yes</v>
          </cell>
          <cell r="AF32" t="str">
            <v>No</v>
          </cell>
          <cell r="AG32" t="str">
            <v>Yes</v>
          </cell>
          <cell r="AI32">
            <v>304209</v>
          </cell>
          <cell r="AJ32" t="str">
            <v>No</v>
          </cell>
          <cell r="AK32" t="str">
            <v>No</v>
          </cell>
          <cell r="AL32" t="str">
            <v>No</v>
          </cell>
        </row>
        <row r="33">
          <cell r="A33">
            <v>683772</v>
          </cell>
          <cell r="B33" t="str">
            <v>Bambinos Childminding</v>
          </cell>
          <cell r="C33" t="e">
            <v>#REF!</v>
          </cell>
          <cell r="D33" t="e">
            <v>#REF!</v>
          </cell>
          <cell r="E33" t="str">
            <v>NG33 5HX</v>
          </cell>
          <cell r="F33" t="e">
            <v>#REF!</v>
          </cell>
          <cell r="G33" t="str">
            <v>As per mailing address</v>
          </cell>
          <cell r="H33" t="str">
            <v>Helen Birch</v>
          </cell>
          <cell r="I33" t="str">
            <v>Childminder</v>
          </cell>
          <cell r="J33" t="str">
            <v>07533 152145</v>
          </cell>
          <cell r="K33" t="str">
            <v>bambinos95@sky.com</v>
          </cell>
          <cell r="L33" t="str">
            <v>4 The Ropewalk</v>
          </cell>
          <cell r="N33" t="str">
            <v>Colsterworth</v>
          </cell>
          <cell r="O33" t="str">
            <v>Grantham</v>
          </cell>
          <cell r="P33" t="str">
            <v>NG33 5HX</v>
          </cell>
          <cell r="S33">
            <v>218924</v>
          </cell>
          <cell r="T33" t="str">
            <v>Good</v>
          </cell>
          <cell r="U33">
            <v>42104</v>
          </cell>
          <cell r="V33" t="str">
            <v>Good</v>
          </cell>
          <cell r="W33">
            <v>39966</v>
          </cell>
          <cell r="X33" t="str">
            <v>Childminder</v>
          </cell>
          <cell r="Y33" t="str">
            <v>Childminder</v>
          </cell>
          <cell r="Z33" t="str">
            <v>Childminder</v>
          </cell>
          <cell r="AA33" t="str">
            <v>n/a</v>
          </cell>
          <cell r="AB33" t="str">
            <v>Sole Trader</v>
          </cell>
          <cell r="AD33" t="str">
            <v>EYE</v>
          </cell>
          <cell r="AE33" t="str">
            <v>Yes</v>
          </cell>
          <cell r="AF33" t="str">
            <v>Yes</v>
          </cell>
          <cell r="AG33" t="str">
            <v>Yes</v>
          </cell>
          <cell r="AI33">
            <v>311504</v>
          </cell>
          <cell r="AJ33" t="str">
            <v>No</v>
          </cell>
          <cell r="AK33" t="str">
            <v>No</v>
          </cell>
          <cell r="AL33" t="str">
            <v>No</v>
          </cell>
        </row>
        <row r="34">
          <cell r="A34">
            <v>684164</v>
          </cell>
          <cell r="B34" t="str">
            <v>Bambinos - Tracey Santoro Childminding</v>
          </cell>
          <cell r="C34" t="e">
            <v>#REF!</v>
          </cell>
          <cell r="D34" t="e">
            <v>#REF!</v>
          </cell>
          <cell r="E34" t="str">
            <v>PE6 0JJ</v>
          </cell>
          <cell r="F34" t="e">
            <v>#REF!</v>
          </cell>
          <cell r="G34" t="str">
            <v>As per mailing address</v>
          </cell>
          <cell r="H34" t="str">
            <v>Tracy Santoro</v>
          </cell>
          <cell r="I34" t="str">
            <v>Childminder</v>
          </cell>
          <cell r="J34" t="str">
            <v>01733 212202 / 07786 913741</v>
          </cell>
          <cell r="K34" t="str">
            <v>bambinos.tscic@btinternet.com</v>
          </cell>
          <cell r="L34" t="str">
            <v>42 Normanton Road</v>
          </cell>
          <cell r="O34" t="str">
            <v>Crowland</v>
          </cell>
          <cell r="P34" t="str">
            <v>PE6 0JJ</v>
          </cell>
          <cell r="S34" t="str">
            <v>EY281113</v>
          </cell>
          <cell r="T34" t="str">
            <v>Good</v>
          </cell>
          <cell r="U34">
            <v>42522</v>
          </cell>
          <cell r="V34" t="str">
            <v>Good</v>
          </cell>
          <cell r="W34">
            <v>40995</v>
          </cell>
          <cell r="X34" t="str">
            <v>Childminder</v>
          </cell>
          <cell r="Y34" t="str">
            <v>Childminder</v>
          </cell>
          <cell r="Z34" t="str">
            <v>Childminder</v>
          </cell>
          <cell r="AA34" t="str">
            <v>n/a</v>
          </cell>
          <cell r="AB34" t="str">
            <v>Sole Trader</v>
          </cell>
          <cell r="AD34" t="str">
            <v>EYE</v>
          </cell>
          <cell r="AE34" t="str">
            <v>Yes</v>
          </cell>
          <cell r="AF34" t="str">
            <v>No</v>
          </cell>
          <cell r="AG34" t="str">
            <v>Yes</v>
          </cell>
          <cell r="AI34">
            <v>330812</v>
          </cell>
          <cell r="AJ34" t="str">
            <v>Yes</v>
          </cell>
          <cell r="AK34" t="str">
            <v>Yes</v>
          </cell>
          <cell r="AL34" t="str">
            <v>Yes</v>
          </cell>
        </row>
        <row r="35">
          <cell r="A35">
            <v>514039</v>
          </cell>
          <cell r="B35" t="str">
            <v>Bardney Play Group</v>
          </cell>
          <cell r="C35" t="e">
            <v>#REF!</v>
          </cell>
          <cell r="D35" t="e">
            <v>#REF!</v>
          </cell>
          <cell r="E35" t="str">
            <v>LN3 5TL</v>
          </cell>
          <cell r="F35" t="e">
            <v>#REF!</v>
          </cell>
          <cell r="G35" t="str">
            <v>As per mailing address</v>
          </cell>
          <cell r="H35" t="str">
            <v>Hayley Ruane</v>
          </cell>
          <cell r="I35" t="str">
            <v>Supervisor</v>
          </cell>
          <cell r="J35" t="str">
            <v>01526 399273</v>
          </cell>
          <cell r="K35" t="str">
            <v>bardneyplaygroup@btconnect.com</v>
          </cell>
          <cell r="L35" t="str">
            <v xml:space="preserve">Bardney School, </v>
          </cell>
          <cell r="M35" t="str">
            <v>Henry Lane</v>
          </cell>
          <cell r="N35" t="str">
            <v>Bardney</v>
          </cell>
          <cell r="O35" t="str">
            <v>Lincoln</v>
          </cell>
          <cell r="P35" t="str">
            <v>LN3 5TL</v>
          </cell>
          <cell r="R35" t="str">
            <v>Debbie Height</v>
          </cell>
          <cell r="S35">
            <v>253538</v>
          </cell>
          <cell r="T35" t="str">
            <v>Outstanding</v>
          </cell>
          <cell r="U35">
            <v>42403</v>
          </cell>
          <cell r="V35" t="str">
            <v>Outstanding</v>
          </cell>
          <cell r="W35">
            <v>40729</v>
          </cell>
          <cell r="X35" t="str">
            <v>FDC</v>
          </cell>
          <cell r="Y35" t="str">
            <v>Voluntary</v>
          </cell>
          <cell r="Z35" t="str">
            <v>Committee</v>
          </cell>
          <cell r="AA35" t="str">
            <v>Diane Weaving</v>
          </cell>
          <cell r="AB35" t="str">
            <v>Charity</v>
          </cell>
          <cell r="AC35">
            <v>1037048</v>
          </cell>
          <cell r="AD35" t="str">
            <v>EYE</v>
          </cell>
          <cell r="AE35" t="str">
            <v>Yes</v>
          </cell>
          <cell r="AF35" t="str">
            <v>No</v>
          </cell>
          <cell r="AG35" t="str">
            <v>Yes</v>
          </cell>
          <cell r="AI35">
            <v>300092</v>
          </cell>
          <cell r="AJ35" t="str">
            <v>No</v>
          </cell>
          <cell r="AK35" t="str">
            <v>No</v>
          </cell>
          <cell r="AL35" t="str">
            <v>No</v>
          </cell>
        </row>
        <row r="36">
          <cell r="A36">
            <v>515387</v>
          </cell>
          <cell r="B36" t="str">
            <v>Barrowby Preschool</v>
          </cell>
          <cell r="C36" t="e">
            <v>#REF!</v>
          </cell>
          <cell r="D36" t="e">
            <v>#REF!</v>
          </cell>
          <cell r="E36" t="str">
            <v>NG32 1BL</v>
          </cell>
          <cell r="F36" t="e">
            <v>#REF!</v>
          </cell>
          <cell r="G36" t="str">
            <v>Memorial Hall
10a High Road
Barrowby
Grantham
NG32 1BL</v>
          </cell>
          <cell r="H36" t="str">
            <v>Jessica Armstrong</v>
          </cell>
          <cell r="I36" t="str">
            <v>Manager</v>
          </cell>
          <cell r="J36" t="str">
            <v>07415 450311</v>
          </cell>
          <cell r="K36" t="str">
            <v>barrowbypreschool@yahoo.co.uk</v>
          </cell>
          <cell r="L36" t="str">
            <v>C/O Aaron Connor</v>
          </cell>
          <cell r="M36" t="str">
            <v>223 Dysart Road</v>
          </cell>
          <cell r="O36" t="str">
            <v>Grantham</v>
          </cell>
          <cell r="P36" t="str">
            <v>NG31 7LH</v>
          </cell>
          <cell r="S36">
            <v>425376</v>
          </cell>
          <cell r="T36" t="str">
            <v>Good</v>
          </cell>
          <cell r="U36">
            <v>42334</v>
          </cell>
          <cell r="V36" t="str">
            <v>Good</v>
          </cell>
          <cell r="W36">
            <v>40872</v>
          </cell>
          <cell r="X36" t="str">
            <v>Sessional</v>
          </cell>
          <cell r="Y36" t="str">
            <v>Private</v>
          </cell>
          <cell r="Z36" t="str">
            <v>Private Owner</v>
          </cell>
          <cell r="AA36" t="str">
            <v>n/a</v>
          </cell>
          <cell r="AB36" t="str">
            <v>Charity</v>
          </cell>
          <cell r="AC36">
            <v>1091550</v>
          </cell>
          <cell r="AD36" t="str">
            <v>EYE</v>
          </cell>
          <cell r="AE36" t="str">
            <v>Yes</v>
          </cell>
          <cell r="AF36" t="str">
            <v>No</v>
          </cell>
          <cell r="AG36" t="str">
            <v>Yes</v>
          </cell>
          <cell r="AI36">
            <v>300091</v>
          </cell>
          <cell r="AJ36" t="str">
            <v>No</v>
          </cell>
          <cell r="AK36" t="str">
            <v>No</v>
          </cell>
          <cell r="AL36" t="str">
            <v>No</v>
          </cell>
        </row>
        <row r="37">
          <cell r="A37">
            <v>683977</v>
          </cell>
          <cell r="B37" t="str">
            <v>Barry Dennis</v>
          </cell>
          <cell r="C37" t="e">
            <v>#REF!</v>
          </cell>
          <cell r="D37" t="e">
            <v>#REF!</v>
          </cell>
          <cell r="E37" t="str">
            <v>LN6 0JQ</v>
          </cell>
          <cell r="F37" t="e">
            <v>#REF!</v>
          </cell>
          <cell r="G37" t="str">
            <v>As per mailing address</v>
          </cell>
          <cell r="H37" t="str">
            <v>Barry Dennis</v>
          </cell>
          <cell r="I37" t="str">
            <v>Childminder</v>
          </cell>
          <cell r="J37" t="str">
            <v xml:space="preserve">01522 807845 </v>
          </cell>
          <cell r="K37" t="str">
            <v>barrydennis57@googlemail.com</v>
          </cell>
          <cell r="L37" t="str">
            <v>13 Linnet Close</v>
          </cell>
          <cell r="O37" t="str">
            <v>Lincoln</v>
          </cell>
          <cell r="P37" t="str">
            <v>LN6 0JQ</v>
          </cell>
          <cell r="S37">
            <v>443074</v>
          </cell>
          <cell r="T37" t="str">
            <v>Good</v>
          </cell>
          <cell r="U37">
            <v>41317</v>
          </cell>
          <cell r="X37" t="str">
            <v>Childminder</v>
          </cell>
          <cell r="Y37" t="str">
            <v>Childminder</v>
          </cell>
          <cell r="Z37" t="str">
            <v>Childminder</v>
          </cell>
          <cell r="AA37" t="str">
            <v>n/a</v>
          </cell>
          <cell r="AB37" t="str">
            <v>Sole Trader</v>
          </cell>
          <cell r="AD37" t="str">
            <v>EYE</v>
          </cell>
          <cell r="AE37" t="str">
            <v>Yes</v>
          </cell>
          <cell r="AF37" t="str">
            <v>Yes</v>
          </cell>
          <cell r="AG37" t="str">
            <v>Yes</v>
          </cell>
          <cell r="AI37">
            <v>306859</v>
          </cell>
          <cell r="AJ37" t="str">
            <v>No</v>
          </cell>
          <cell r="AK37" t="str">
            <v>No</v>
          </cell>
          <cell r="AL37" t="str">
            <v>No</v>
          </cell>
        </row>
        <row r="38">
          <cell r="A38">
            <v>512509</v>
          </cell>
          <cell r="B38" t="str">
            <v>Bassingham Preschool</v>
          </cell>
          <cell r="C38" t="e">
            <v>#REF!</v>
          </cell>
          <cell r="D38" t="e">
            <v>#REF!</v>
          </cell>
          <cell r="E38" t="str">
            <v>LN5 9HQ</v>
          </cell>
          <cell r="F38" t="e">
            <v>#REF!</v>
          </cell>
          <cell r="G38" t="str">
            <v>As per mailing address</v>
          </cell>
          <cell r="H38" t="str">
            <v>Mellissa Bolton</v>
          </cell>
          <cell r="I38" t="str">
            <v>Supervisor</v>
          </cell>
          <cell r="J38" t="str">
            <v>01522 789492/ 07538 656934</v>
          </cell>
          <cell r="K38" t="str">
            <v>bassinghampreschool@googlemail.com</v>
          </cell>
          <cell r="L38" t="str">
            <v>Bassingham Primary School</v>
          </cell>
          <cell r="M38" t="str">
            <v>Lincoln Road</v>
          </cell>
          <cell r="N38" t="str">
            <v>Bassingham</v>
          </cell>
          <cell r="O38" t="str">
            <v>Lincoln</v>
          </cell>
          <cell r="P38" t="str">
            <v>LN5 9HQ</v>
          </cell>
          <cell r="R38" t="str">
            <v>Phyl Reeves</v>
          </cell>
          <cell r="S38">
            <v>253561</v>
          </cell>
          <cell r="T38" t="str">
            <v>Good</v>
          </cell>
          <cell r="U38">
            <v>41962</v>
          </cell>
          <cell r="V38" t="str">
            <v>Good</v>
          </cell>
          <cell r="W38">
            <v>39701</v>
          </cell>
          <cell r="X38" t="str">
            <v>FDC</v>
          </cell>
          <cell r="Y38" t="str">
            <v>Voluntary</v>
          </cell>
          <cell r="Z38" t="str">
            <v>Committee</v>
          </cell>
          <cell r="AA38" t="str">
            <v>Sue Darwin / Sandra Davison</v>
          </cell>
          <cell r="AB38" t="str">
            <v>Charity</v>
          </cell>
          <cell r="AC38">
            <v>1032705</v>
          </cell>
          <cell r="AD38" t="str">
            <v>EYE</v>
          </cell>
          <cell r="AE38" t="str">
            <v>Yes</v>
          </cell>
          <cell r="AF38" t="str">
            <v>No</v>
          </cell>
          <cell r="AG38" t="str">
            <v>Yes</v>
          </cell>
          <cell r="AI38">
            <v>300095</v>
          </cell>
          <cell r="AJ38" t="str">
            <v>Yes</v>
          </cell>
          <cell r="AK38" t="str">
            <v>Yes</v>
          </cell>
          <cell r="AL38" t="str">
            <v>Yes</v>
          </cell>
        </row>
        <row r="39">
          <cell r="A39">
            <v>683998</v>
          </cell>
          <cell r="B39" t="str">
            <v>Beacon Lane Day Nursery</v>
          </cell>
          <cell r="C39" t="e">
            <v>#REF!</v>
          </cell>
          <cell r="D39" t="e">
            <v>#REF!</v>
          </cell>
          <cell r="E39" t="str">
            <v>NG31 9DF</v>
          </cell>
          <cell r="F39" t="e">
            <v>#REF!</v>
          </cell>
          <cell r="G39" t="str">
            <v>As per mailing address</v>
          </cell>
          <cell r="H39" t="str">
            <v>Gillian Watson</v>
          </cell>
          <cell r="I39" t="str">
            <v>Manager</v>
          </cell>
          <cell r="J39" t="str">
            <v>01476 577337</v>
          </cell>
          <cell r="K39" t="str">
            <v>info@beaconlane.co.uk</v>
          </cell>
          <cell r="L39" t="str">
            <v>22 Beacon Lane</v>
          </cell>
          <cell r="O39" t="str">
            <v>Grantham</v>
          </cell>
          <cell r="P39" t="str">
            <v>NG31 9DF</v>
          </cell>
          <cell r="Q39" t="str">
            <v>Toddle In Day Nursery</v>
          </cell>
          <cell r="S39">
            <v>481978</v>
          </cell>
          <cell r="T39" t="str">
            <v>Awaiting</v>
          </cell>
          <cell r="U39" t="str">
            <v>Awaiting</v>
          </cell>
          <cell r="V39" t="str">
            <v>Good</v>
          </cell>
          <cell r="W39">
            <v>39850</v>
          </cell>
          <cell r="X39" t="str">
            <v>FDC</v>
          </cell>
          <cell r="Y39" t="str">
            <v>Private</v>
          </cell>
          <cell r="Z39" t="str">
            <v>Private Owner</v>
          </cell>
          <cell r="AA39" t="str">
            <v>n/a</v>
          </cell>
          <cell r="AB39" t="str">
            <v>Companies House</v>
          </cell>
          <cell r="AC39">
            <v>9072586</v>
          </cell>
          <cell r="AD39" t="str">
            <v>EYE</v>
          </cell>
          <cell r="AE39" t="str">
            <v>Yes</v>
          </cell>
          <cell r="AF39" t="str">
            <v>Yes</v>
          </cell>
          <cell r="AG39" t="str">
            <v>Yes</v>
          </cell>
          <cell r="AI39">
            <v>316955</v>
          </cell>
          <cell r="AJ39" t="str">
            <v>No</v>
          </cell>
          <cell r="AK39" t="str">
            <v>No</v>
          </cell>
          <cell r="AL39" t="str">
            <v>No</v>
          </cell>
        </row>
        <row r="40">
          <cell r="A40">
            <v>599371</v>
          </cell>
          <cell r="B40" t="str">
            <v>Bearhugs</v>
          </cell>
          <cell r="C40" t="e">
            <v>#REF!</v>
          </cell>
          <cell r="D40" t="e">
            <v>#REF!</v>
          </cell>
          <cell r="E40" t="str">
            <v>LN9 6DT</v>
          </cell>
          <cell r="F40" t="e">
            <v>#REF!</v>
          </cell>
          <cell r="G40" t="str">
            <v>As per mailing address</v>
          </cell>
          <cell r="H40" t="str">
            <v>Kathy Ball</v>
          </cell>
          <cell r="I40" t="str">
            <v>Owner</v>
          </cell>
          <cell r="J40" t="str">
            <v>01507 523844  </v>
          </cell>
          <cell r="K40" t="str">
            <v>bearhugs.nursery@yahoo.com</v>
          </cell>
          <cell r="L40" t="str">
            <v>Phoenix Lodge</v>
          </cell>
          <cell r="M40" t="str">
            <v>South Street</v>
          </cell>
          <cell r="O40" t="str">
            <v>Horncastle</v>
          </cell>
          <cell r="P40" t="str">
            <v>LN9 6BW</v>
          </cell>
          <cell r="R40" t="str">
            <v>Penny Baxter</v>
          </cell>
          <cell r="S40">
            <v>496213</v>
          </cell>
          <cell r="T40" t="str">
            <v>Awaiting</v>
          </cell>
          <cell r="U40" t="str">
            <v>Awaiting</v>
          </cell>
          <cell r="X40" t="str">
            <v>FDC</v>
          </cell>
          <cell r="Y40" t="str">
            <v>Private</v>
          </cell>
          <cell r="Z40" t="str">
            <v>Private Owner</v>
          </cell>
          <cell r="AA40" t="str">
            <v>n/a</v>
          </cell>
          <cell r="AB40" t="str">
            <v>Companies House</v>
          </cell>
          <cell r="AC40" t="str">
            <v>OC364414</v>
          </cell>
          <cell r="AD40" t="str">
            <v>EYE</v>
          </cell>
          <cell r="AE40" t="str">
            <v>Yes</v>
          </cell>
          <cell r="AF40" t="str">
            <v>Yes</v>
          </cell>
          <cell r="AG40" t="str">
            <v>Yes</v>
          </cell>
          <cell r="AI40">
            <v>309840</v>
          </cell>
          <cell r="AJ40" t="str">
            <v>No</v>
          </cell>
          <cell r="AK40" t="str">
            <v>Yes</v>
          </cell>
          <cell r="AL40" t="str">
            <v>Yes</v>
          </cell>
        </row>
        <row r="41">
          <cell r="A41">
            <v>683835</v>
          </cell>
          <cell r="B41" t="str">
            <v>Bearhugs (Tattershall)</v>
          </cell>
          <cell r="C41" t="e">
            <v>#REF!</v>
          </cell>
          <cell r="D41" t="e">
            <v>#REF!</v>
          </cell>
          <cell r="E41" t="str">
            <v>LN4 4LJ</v>
          </cell>
          <cell r="F41" t="e">
            <v>#REF!</v>
          </cell>
          <cell r="G41" t="str">
            <v>As per mailing address</v>
          </cell>
          <cell r="H41" t="str">
            <v>Sam Hoyes</v>
          </cell>
          <cell r="I41" t="str">
            <v>Manager</v>
          </cell>
          <cell r="J41" t="str">
            <v>01526 344885</v>
          </cell>
          <cell r="K41" t="str">
            <v>Bearhugs.tattershall@yahoo.com</v>
          </cell>
          <cell r="L41" t="str">
            <v>27 Market Place</v>
          </cell>
          <cell r="O41" t="str">
            <v>Tattershall</v>
          </cell>
          <cell r="P41" t="str">
            <v>LN4 4LJ</v>
          </cell>
          <cell r="R41" t="str">
            <v>Samantha Hoyes</v>
          </cell>
          <cell r="S41">
            <v>463903</v>
          </cell>
          <cell r="T41" t="str">
            <v>Good</v>
          </cell>
          <cell r="U41">
            <v>41655</v>
          </cell>
          <cell r="X41" t="str">
            <v>FDC</v>
          </cell>
          <cell r="Y41" t="str">
            <v>Private</v>
          </cell>
          <cell r="Z41" t="str">
            <v>Private Owner</v>
          </cell>
          <cell r="AA41" t="str">
            <v>n/a</v>
          </cell>
          <cell r="AB41" t="str">
            <v>Companies House</v>
          </cell>
          <cell r="AC41" t="str">
            <v>OC364414</v>
          </cell>
          <cell r="AD41" t="str">
            <v>EYE</v>
          </cell>
          <cell r="AE41" t="str">
            <v>Yes</v>
          </cell>
          <cell r="AF41" t="str">
            <v>Yes</v>
          </cell>
          <cell r="AG41" t="str">
            <v>Yes</v>
          </cell>
          <cell r="AI41">
            <v>313331</v>
          </cell>
          <cell r="AJ41" t="str">
            <v>Yes</v>
          </cell>
          <cell r="AK41" t="str">
            <v>Yes</v>
          </cell>
          <cell r="AL41" t="str">
            <v>Yes</v>
          </cell>
        </row>
        <row r="42">
          <cell r="A42">
            <v>582850</v>
          </cell>
          <cell r="B42" t="str">
            <v>Beckside Preschool</v>
          </cell>
          <cell r="C42" t="e">
            <v>#REF!</v>
          </cell>
          <cell r="D42" t="e">
            <v>#REF!</v>
          </cell>
          <cell r="E42" t="str">
            <v>LN2 2NT</v>
          </cell>
          <cell r="F42" t="e">
            <v>#REF!</v>
          </cell>
          <cell r="G42" t="str">
            <v>Early Years Unit, Nettleham Infant School, All Saints Lane, Nettleham, Lincoln, LN2 2NT</v>
          </cell>
          <cell r="H42" t="str">
            <v>Helen Kendall/ Sharon Donaldson</v>
          </cell>
          <cell r="I42" t="str">
            <v>Owner</v>
          </cell>
          <cell r="J42" t="str">
            <v>07940 873505</v>
          </cell>
          <cell r="K42" t="str">
            <v>becksidenettleham@googlemail.com</v>
          </cell>
          <cell r="L42" t="str">
            <v>39 Heathfield Avenue</v>
          </cell>
          <cell r="M42" t="str">
            <v>Branston</v>
          </cell>
          <cell r="O42" t="str">
            <v>Lincoln</v>
          </cell>
          <cell r="P42" t="str">
            <v>LN4 1UF</v>
          </cell>
          <cell r="S42">
            <v>460027</v>
          </cell>
          <cell r="T42" t="str">
            <v>Outstanding</v>
          </cell>
          <cell r="U42">
            <v>42335</v>
          </cell>
          <cell r="V42" t="str">
            <v>Good</v>
          </cell>
          <cell r="W42">
            <v>40353</v>
          </cell>
          <cell r="X42" t="str">
            <v>FDC</v>
          </cell>
          <cell r="Y42" t="str">
            <v>Private</v>
          </cell>
          <cell r="Z42" t="str">
            <v>Private Owner</v>
          </cell>
          <cell r="AA42" t="str">
            <v>n/a</v>
          </cell>
          <cell r="AB42" t="str">
            <v>Sole Trader</v>
          </cell>
          <cell r="AC42" t="str">
            <v>HELEN KENDALL</v>
          </cell>
          <cell r="AD42" t="str">
            <v>EYE</v>
          </cell>
          <cell r="AE42" t="str">
            <v>Yes</v>
          </cell>
          <cell r="AF42" t="str">
            <v>No</v>
          </cell>
          <cell r="AG42" t="str">
            <v>Yes</v>
          </cell>
          <cell r="AI42">
            <v>300105</v>
          </cell>
          <cell r="AJ42" t="str">
            <v>No</v>
          </cell>
          <cell r="AK42" t="str">
            <v>No</v>
          </cell>
          <cell r="AL42" t="str">
            <v>No</v>
          </cell>
        </row>
        <row r="43">
          <cell r="A43">
            <v>683911</v>
          </cell>
          <cell r="B43" t="str">
            <v>Bells Day Nursery (Gosberton Risegate)</v>
          </cell>
          <cell r="C43" t="e">
            <v>#REF!</v>
          </cell>
          <cell r="D43" t="e">
            <v>#REF!</v>
          </cell>
          <cell r="E43" t="str">
            <v>PE11 4NB</v>
          </cell>
          <cell r="F43" t="e">
            <v>#REF!</v>
          </cell>
          <cell r="G43" t="str">
            <v>Bakkavor Foods Ltd, Quadring Road, Spalding, Lincolnshire, PE11 4NB</v>
          </cell>
          <cell r="H43" t="str">
            <v>Ann Macaulay</v>
          </cell>
          <cell r="I43" t="str">
            <v>Owner/ Supervisor</v>
          </cell>
          <cell r="J43" t="str">
            <v>07434315650 / 07805395862</v>
          </cell>
          <cell r="K43" t="str">
            <v>info2@bellsdaynursery.com</v>
          </cell>
          <cell r="L43" t="str">
            <v>49 Beccelm Drive</v>
          </cell>
          <cell r="N43" t="str">
            <v>Crowland</v>
          </cell>
          <cell r="O43" t="str">
            <v>Peterborough</v>
          </cell>
          <cell r="P43" t="str">
            <v>PE6 0AG</v>
          </cell>
          <cell r="Q43" t="str">
            <v xml:space="preserve">Busy Bees Playgroup Gosberton Risegate </v>
          </cell>
          <cell r="R43" t="str">
            <v>Sandra Algar</v>
          </cell>
          <cell r="S43">
            <v>493908</v>
          </cell>
          <cell r="T43" t="str">
            <v>Awaiting</v>
          </cell>
          <cell r="U43" t="str">
            <v>Awaiting</v>
          </cell>
          <cell r="X43" t="str">
            <v>Sessional</v>
          </cell>
          <cell r="Y43" t="str">
            <v>Private</v>
          </cell>
          <cell r="Z43" t="str">
            <v>Private Owner</v>
          </cell>
          <cell r="AA43" t="str">
            <v>n/a</v>
          </cell>
          <cell r="AB43" t="str">
            <v>Sole Trader</v>
          </cell>
          <cell r="AC43" t="str">
            <v>BRENDA KITCHEN</v>
          </cell>
          <cell r="AD43" t="str">
            <v>EYE</v>
          </cell>
          <cell r="AE43" t="str">
            <v>Yes</v>
          </cell>
          <cell r="AF43" t="str">
            <v>Yes</v>
          </cell>
          <cell r="AG43" t="str">
            <v>Yes</v>
          </cell>
          <cell r="AI43">
            <v>316010</v>
          </cell>
          <cell r="AJ43" t="str">
            <v>Yes</v>
          </cell>
          <cell r="AK43" t="str">
            <v>Yes</v>
          </cell>
          <cell r="AL43" t="str">
            <v>Yes</v>
          </cell>
        </row>
        <row r="44">
          <cell r="A44">
            <v>683832</v>
          </cell>
          <cell r="B44" t="str">
            <v>Bells Day Nursery (Grantham)</v>
          </cell>
          <cell r="C44" t="e">
            <v>#REF!</v>
          </cell>
          <cell r="D44" t="e">
            <v>#REF!</v>
          </cell>
          <cell r="E44" t="str">
            <v>NG31 7DQ</v>
          </cell>
          <cell r="F44" t="e">
            <v>#REF!</v>
          </cell>
          <cell r="G44" t="str">
            <v>111 Dysart Road, Grantham, NG31 7DQ</v>
          </cell>
          <cell r="H44" t="str">
            <v>Naomi Mansfield</v>
          </cell>
          <cell r="I44" t="str">
            <v>Manager</v>
          </cell>
          <cell r="J44" t="str">
            <v>01476 979036/ 0800 6444408</v>
          </cell>
          <cell r="K44" t="str">
            <v>info@bellsdaynursery.com; ann@bellsdaynursery.com</v>
          </cell>
          <cell r="L44" t="str">
            <v>49 Beccelm Drive</v>
          </cell>
          <cell r="N44" t="str">
            <v>Crowland</v>
          </cell>
          <cell r="O44" t="str">
            <v>Peterborough</v>
          </cell>
          <cell r="P44" t="str">
            <v>PE6 0AG</v>
          </cell>
          <cell r="Q44" t="str">
            <v>Castlegate Day Nursery</v>
          </cell>
          <cell r="R44" t="str">
            <v>Hannah Hodson</v>
          </cell>
          <cell r="S44">
            <v>466839</v>
          </cell>
          <cell r="T44" t="str">
            <v>Good</v>
          </cell>
          <cell r="U44">
            <v>41659</v>
          </cell>
          <cell r="X44" t="str">
            <v>FDC</v>
          </cell>
          <cell r="Y44" t="str">
            <v>Private</v>
          </cell>
          <cell r="Z44" t="str">
            <v>Private Owner</v>
          </cell>
          <cell r="AA44" t="str">
            <v>n/a</v>
          </cell>
          <cell r="AB44" t="str">
            <v>Sole Trader</v>
          </cell>
          <cell r="AC44" t="str">
            <v>ANN MACAULEY</v>
          </cell>
          <cell r="AD44" t="str">
            <v>EYE</v>
          </cell>
          <cell r="AE44" t="str">
            <v>Yes</v>
          </cell>
          <cell r="AF44" t="str">
            <v>Yes</v>
          </cell>
          <cell r="AG44" t="str">
            <v>Yes</v>
          </cell>
          <cell r="AI44">
            <v>303222</v>
          </cell>
          <cell r="AJ44" t="str">
            <v>Yes</v>
          </cell>
          <cell r="AK44" t="str">
            <v>Yes</v>
          </cell>
          <cell r="AL44" t="str">
            <v>Yes</v>
          </cell>
        </row>
        <row r="45">
          <cell r="A45">
            <v>683818</v>
          </cell>
          <cell r="B45" t="str">
            <v>Bev Whyler</v>
          </cell>
          <cell r="C45" t="e">
            <v>#REF!</v>
          </cell>
          <cell r="D45" t="e">
            <v>#REF!</v>
          </cell>
          <cell r="E45" t="str">
            <v>PE21 7QD</v>
          </cell>
          <cell r="F45" t="e">
            <v>#REF!</v>
          </cell>
          <cell r="G45" t="str">
            <v>As per mailing address</v>
          </cell>
          <cell r="H45" t="str">
            <v>Bev Whyler</v>
          </cell>
          <cell r="I45" t="str">
            <v>Childminder</v>
          </cell>
          <cell r="J45" t="str">
            <v>01205 361701</v>
          </cell>
          <cell r="K45" t="str">
            <v>bevwhyler@outlook.com</v>
          </cell>
          <cell r="L45" t="str">
            <v>5 Ryton Road</v>
          </cell>
          <cell r="O45" t="str">
            <v>Boston</v>
          </cell>
          <cell r="P45" t="str">
            <v>PE21 7QD</v>
          </cell>
          <cell r="S45">
            <v>208566</v>
          </cell>
          <cell r="T45" t="str">
            <v>Good</v>
          </cell>
          <cell r="U45">
            <v>41596</v>
          </cell>
          <cell r="X45" t="str">
            <v>Childminder</v>
          </cell>
          <cell r="Y45" t="str">
            <v>Childminder</v>
          </cell>
          <cell r="Z45" t="str">
            <v>Childminder</v>
          </cell>
          <cell r="AA45" t="str">
            <v>n/a</v>
          </cell>
          <cell r="AB45" t="str">
            <v>Sole Trader</v>
          </cell>
          <cell r="AD45" t="str">
            <v>EYE</v>
          </cell>
          <cell r="AE45" t="str">
            <v>Yes</v>
          </cell>
          <cell r="AF45" t="str">
            <v>No</v>
          </cell>
          <cell r="AG45" t="str">
            <v>Yes</v>
          </cell>
          <cell r="AI45">
            <v>312859</v>
          </cell>
          <cell r="AJ45" t="str">
            <v>No</v>
          </cell>
          <cell r="AK45" t="str">
            <v>No</v>
          </cell>
          <cell r="AL45" t="str">
            <v>No</v>
          </cell>
        </row>
        <row r="46">
          <cell r="A46">
            <v>683906</v>
          </cell>
          <cell r="B46" t="str">
            <v>Beverley Bell</v>
          </cell>
          <cell r="C46" t="e">
            <v>#REF!</v>
          </cell>
          <cell r="D46" t="e">
            <v>#REF!</v>
          </cell>
          <cell r="E46" t="str">
            <v>LN2 2WD</v>
          </cell>
          <cell r="F46" t="e">
            <v>#REF!</v>
          </cell>
          <cell r="G46" t="str">
            <v>As per mailing address</v>
          </cell>
          <cell r="H46" t="str">
            <v>Beverley Bell</v>
          </cell>
          <cell r="I46" t="str">
            <v>Childminder</v>
          </cell>
          <cell r="J46" t="str">
            <v xml:space="preserve">01673 863157 </v>
          </cell>
          <cell r="K46" t="str">
            <v>bevbell1@hotmail.com</v>
          </cell>
          <cell r="L46" t="str">
            <v>10 The Alders</v>
          </cell>
          <cell r="N46" t="str">
            <v>Scothern</v>
          </cell>
          <cell r="O46" t="str">
            <v>Lincoln</v>
          </cell>
          <cell r="P46" t="str">
            <v>LN2 2WD</v>
          </cell>
          <cell r="S46">
            <v>208937</v>
          </cell>
          <cell r="T46" t="str">
            <v>Good</v>
          </cell>
          <cell r="U46">
            <v>41964</v>
          </cell>
          <cell r="V46" t="str">
            <v>Good</v>
          </cell>
          <cell r="W46">
            <v>40136</v>
          </cell>
          <cell r="X46" t="str">
            <v>Childminder</v>
          </cell>
          <cell r="Y46" t="str">
            <v>Childminder</v>
          </cell>
          <cell r="Z46" t="str">
            <v>Childminder</v>
          </cell>
          <cell r="AA46" t="str">
            <v>n/a</v>
          </cell>
          <cell r="AB46" t="str">
            <v>Sole Trader</v>
          </cell>
          <cell r="AD46" t="str">
            <v>EYE</v>
          </cell>
          <cell r="AE46" t="str">
            <v>Yes</v>
          </cell>
          <cell r="AF46" t="str">
            <v>No</v>
          </cell>
          <cell r="AG46" t="str">
            <v>No</v>
          </cell>
          <cell r="AI46">
            <v>302883</v>
          </cell>
          <cell r="AJ46" t="str">
            <v>No</v>
          </cell>
          <cell r="AK46" t="str">
            <v>No</v>
          </cell>
          <cell r="AL46" t="str">
            <v>No</v>
          </cell>
        </row>
        <row r="47">
          <cell r="A47">
            <v>500440</v>
          </cell>
          <cell r="B47" t="str">
            <v>Beverley Green</v>
          </cell>
          <cell r="C47" t="e">
            <v>#REF!</v>
          </cell>
          <cell r="D47" t="e">
            <v>#REF!</v>
          </cell>
          <cell r="E47" t="str">
            <v>LN5 8RP</v>
          </cell>
          <cell r="F47" t="e">
            <v>#REF!</v>
          </cell>
          <cell r="G47" t="str">
            <v>As per mailing address</v>
          </cell>
          <cell r="H47" t="str">
            <v>Beverley Green</v>
          </cell>
          <cell r="I47" t="str">
            <v>Childminder</v>
          </cell>
          <cell r="J47" t="str">
            <v>01522 858298/07742306763</v>
          </cell>
          <cell r="K47" t="str">
            <v>bevgreen.69@hotmail.co.uk</v>
          </cell>
          <cell r="L47" t="str">
            <v>8 Cedar Avenue</v>
          </cell>
          <cell r="O47" t="str">
            <v>Lincoln</v>
          </cell>
          <cell r="P47" t="str">
            <v>LN5 8RP</v>
          </cell>
          <cell r="S47">
            <v>404392</v>
          </cell>
          <cell r="T47" t="str">
            <v>Good</v>
          </cell>
          <cell r="U47">
            <v>40652</v>
          </cell>
          <cell r="X47" t="str">
            <v>Childminder</v>
          </cell>
          <cell r="Y47" t="str">
            <v>Childminder</v>
          </cell>
          <cell r="Z47" t="str">
            <v>Childminder</v>
          </cell>
          <cell r="AA47" t="str">
            <v>n/a</v>
          </cell>
          <cell r="AB47" t="str">
            <v>Sole Trader</v>
          </cell>
          <cell r="AD47" t="str">
            <v>EYE</v>
          </cell>
          <cell r="AE47" t="str">
            <v>Yes</v>
          </cell>
          <cell r="AF47" t="str">
            <v>Yes</v>
          </cell>
          <cell r="AG47" t="str">
            <v>Yes</v>
          </cell>
          <cell r="AI47">
            <v>310013</v>
          </cell>
          <cell r="AJ47" t="str">
            <v>No</v>
          </cell>
          <cell r="AK47" t="str">
            <v>No</v>
          </cell>
          <cell r="AL47" t="str">
            <v>No</v>
          </cell>
        </row>
        <row r="48">
          <cell r="A48">
            <v>684170</v>
          </cell>
          <cell r="B48" t="str">
            <v>Beverley Trott</v>
          </cell>
          <cell r="C48" t="str">
            <v>West Lindsey</v>
          </cell>
          <cell r="D48" t="str">
            <v>Nettleham</v>
          </cell>
          <cell r="E48" t="str">
            <v>LN2 2LT</v>
          </cell>
          <cell r="F48" t="str">
            <v>Cherry Willingham CC</v>
          </cell>
          <cell r="G48" t="str">
            <v>As per mailing address</v>
          </cell>
          <cell r="H48" t="str">
            <v>Beverley Trott</v>
          </cell>
          <cell r="I48" t="str">
            <v>Childminder</v>
          </cell>
          <cell r="J48" t="str">
            <v>01522 824560</v>
          </cell>
          <cell r="K48" t="str">
            <v>bevtrott123@googlemail.com</v>
          </cell>
          <cell r="L48" t="str">
            <v>28 Deepdale Lane</v>
          </cell>
          <cell r="N48" t="str">
            <v>Nettleham</v>
          </cell>
          <cell r="O48" t="str">
            <v>Lincoln</v>
          </cell>
          <cell r="P48" t="str">
            <v>LN2 2LT</v>
          </cell>
          <cell r="S48">
            <v>208929</v>
          </cell>
          <cell r="T48" t="str">
            <v>Good</v>
          </cell>
          <cell r="U48">
            <v>42198</v>
          </cell>
          <cell r="X48" t="str">
            <v>Childminder</v>
          </cell>
          <cell r="Y48" t="str">
            <v>Childminder</v>
          </cell>
          <cell r="Z48" t="str">
            <v>Childminder</v>
          </cell>
          <cell r="AB48" t="str">
            <v>Sole Trader</v>
          </cell>
          <cell r="AD48" t="str">
            <v>EYE</v>
          </cell>
          <cell r="AE48" t="str">
            <v>Yes</v>
          </cell>
          <cell r="AF48" t="str">
            <v>Yes</v>
          </cell>
          <cell r="AG48" t="str">
            <v>Yes</v>
          </cell>
          <cell r="AI48">
            <v>330998</v>
          </cell>
          <cell r="AJ48" t="str">
            <v>No</v>
          </cell>
          <cell r="AK48" t="str">
            <v>No</v>
          </cell>
          <cell r="AL48" t="str">
            <v>No</v>
          </cell>
        </row>
        <row r="49">
          <cell r="A49">
            <v>510250</v>
          </cell>
          <cell r="B49" t="str">
            <v xml:space="preserve">Bicker Preparatory School </v>
          </cell>
          <cell r="C49" t="e">
            <v>#REF!</v>
          </cell>
          <cell r="D49" t="e">
            <v>#REF!</v>
          </cell>
          <cell r="E49" t="str">
            <v>PE20 3DW</v>
          </cell>
          <cell r="F49" t="e">
            <v>#REF!</v>
          </cell>
          <cell r="G49" t="str">
            <v>As per mailing address</v>
          </cell>
          <cell r="H49" t="str">
            <v>Mrs Page</v>
          </cell>
          <cell r="I49" t="str">
            <v>Headteacher</v>
          </cell>
          <cell r="J49" t="str">
            <v>01775 821786</v>
          </cell>
          <cell r="K49" t="str">
            <v>bickerprep@fsmail.net</v>
          </cell>
          <cell r="L49" t="str">
            <v>School Lane</v>
          </cell>
          <cell r="N49" t="str">
            <v xml:space="preserve">Bicker </v>
          </cell>
          <cell r="O49" t="str">
            <v>Boston</v>
          </cell>
          <cell r="P49" t="str">
            <v>PE20 3DW</v>
          </cell>
          <cell r="S49">
            <v>240911</v>
          </cell>
          <cell r="T49" t="str">
            <v>Outstanding</v>
          </cell>
          <cell r="U49">
            <v>40002</v>
          </cell>
          <cell r="X49" t="str">
            <v>IDP</v>
          </cell>
          <cell r="Y49" t="str">
            <v>Independent</v>
          </cell>
          <cell r="Z49" t="str">
            <v>Private Owner</v>
          </cell>
          <cell r="AA49" t="str">
            <v>n/a</v>
          </cell>
          <cell r="AB49" t="str">
            <v>Partnership</v>
          </cell>
          <cell r="AC49" t="str">
            <v>MR WB AND MRS SA PAGE</v>
          </cell>
          <cell r="AD49" t="str">
            <v>EYE</v>
          </cell>
          <cell r="AE49" t="str">
            <v>Yes</v>
          </cell>
          <cell r="AF49" t="str">
            <v>No</v>
          </cell>
          <cell r="AG49" t="str">
            <v>No</v>
          </cell>
          <cell r="AI49">
            <v>300417</v>
          </cell>
          <cell r="AJ49" t="str">
            <v>No</v>
          </cell>
          <cell r="AK49" t="str">
            <v>No</v>
          </cell>
          <cell r="AL49" t="str">
            <v>No</v>
          </cell>
        </row>
        <row r="50">
          <cell r="A50">
            <v>683833</v>
          </cell>
          <cell r="B50" t="str">
            <v>Blackfriars Little Imps Child Minding</v>
          </cell>
          <cell r="C50" t="e">
            <v>#REF!</v>
          </cell>
          <cell r="D50" t="e">
            <v>#REF!</v>
          </cell>
          <cell r="E50" t="str">
            <v>LN2 4EB</v>
          </cell>
          <cell r="F50" t="e">
            <v>#REF!</v>
          </cell>
          <cell r="G50" t="str">
            <v>As per mailing address</v>
          </cell>
          <cell r="H50" t="str">
            <v xml:space="preserve">Donna Miller </v>
          </cell>
          <cell r="I50" t="str">
            <v>Childminder</v>
          </cell>
          <cell r="J50" t="str">
            <v>07779 441106/ 01522 529633</v>
          </cell>
          <cell r="K50" t="str">
            <v>littleimpschildminding@gmail.com</v>
          </cell>
          <cell r="L50" t="str">
            <v>8 Blackfriars Court</v>
          </cell>
          <cell r="O50" t="str">
            <v>Lincoln</v>
          </cell>
          <cell r="P50" t="str">
            <v>LN2 4EB</v>
          </cell>
          <cell r="S50">
            <v>433568</v>
          </cell>
          <cell r="T50" t="str">
            <v>Good</v>
          </cell>
          <cell r="U50">
            <v>41704</v>
          </cell>
          <cell r="V50" t="str">
            <v>Satisfactory</v>
          </cell>
          <cell r="W50">
            <v>41030</v>
          </cell>
          <cell r="X50" t="str">
            <v>Childminder</v>
          </cell>
          <cell r="Y50" t="str">
            <v>Childminder</v>
          </cell>
          <cell r="Z50" t="str">
            <v>Childminder</v>
          </cell>
          <cell r="AA50" t="str">
            <v>n/a</v>
          </cell>
          <cell r="AB50" t="str">
            <v>Sole Trader</v>
          </cell>
          <cell r="AD50" t="str">
            <v>EYE</v>
          </cell>
          <cell r="AE50" t="str">
            <v>Yes</v>
          </cell>
          <cell r="AF50" t="str">
            <v>Yes</v>
          </cell>
          <cell r="AG50" t="str">
            <v>Yes</v>
          </cell>
          <cell r="AI50">
            <v>313332</v>
          </cell>
          <cell r="AJ50" t="str">
            <v>No</v>
          </cell>
          <cell r="AK50" t="str">
            <v>No</v>
          </cell>
          <cell r="AL50" t="str">
            <v>No</v>
          </cell>
        </row>
        <row r="51">
          <cell r="A51">
            <v>684018</v>
          </cell>
          <cell r="B51" t="str">
            <v>Blossom Childcare</v>
          </cell>
          <cell r="C51" t="e">
            <v>#REF!</v>
          </cell>
          <cell r="D51" t="e">
            <v>#REF!</v>
          </cell>
          <cell r="E51" t="str">
            <v>NG23 5HA</v>
          </cell>
          <cell r="F51" t="e">
            <v>#REF!</v>
          </cell>
          <cell r="G51" t="str">
            <v>As per mailing address</v>
          </cell>
          <cell r="H51" t="str">
            <v>Christine Evans</v>
          </cell>
          <cell r="I51" t="str">
            <v>Childminder</v>
          </cell>
          <cell r="J51" t="str">
            <v xml:space="preserve">01400 282780 </v>
          </cell>
          <cell r="K51" t="str">
            <v>christine.evans1960@gmail.com</v>
          </cell>
          <cell r="L51" t="str">
            <v>2 Bennington Close</v>
          </cell>
          <cell r="N51" t="str">
            <v>Long Bennington</v>
          </cell>
          <cell r="O51" t="str">
            <v>Newark</v>
          </cell>
          <cell r="P51" t="str">
            <v>NG23 5HA</v>
          </cell>
          <cell r="S51">
            <v>432299</v>
          </cell>
          <cell r="T51" t="str">
            <v>Good</v>
          </cell>
          <cell r="U51">
            <v>41052</v>
          </cell>
          <cell r="X51" t="str">
            <v>Childminder</v>
          </cell>
          <cell r="Y51" t="str">
            <v>Childminder</v>
          </cell>
          <cell r="Z51" t="str">
            <v>Childminder</v>
          </cell>
          <cell r="AA51" t="str">
            <v>n/a</v>
          </cell>
          <cell r="AB51" t="str">
            <v>Sole Trader</v>
          </cell>
          <cell r="AD51" t="str">
            <v>EYE</v>
          </cell>
          <cell r="AE51" t="str">
            <v>Yes</v>
          </cell>
          <cell r="AF51" t="str">
            <v>Yes</v>
          </cell>
          <cell r="AG51" t="str">
            <v>Yes</v>
          </cell>
          <cell r="AI51">
            <v>309983</v>
          </cell>
          <cell r="AJ51" t="str">
            <v>No</v>
          </cell>
          <cell r="AK51" t="str">
            <v>No</v>
          </cell>
          <cell r="AL51" t="str">
            <v>No</v>
          </cell>
        </row>
        <row r="52">
          <cell r="A52">
            <v>683995</v>
          </cell>
          <cell r="B52" t="str">
            <v>Blue Bells</v>
          </cell>
          <cell r="C52" t="e">
            <v>#REF!</v>
          </cell>
          <cell r="D52" t="e">
            <v>#REF!</v>
          </cell>
          <cell r="E52" t="str">
            <v>LN6 7NH</v>
          </cell>
          <cell r="F52" t="e">
            <v>#REF!</v>
          </cell>
          <cell r="G52" t="str">
            <v>As per mailing address</v>
          </cell>
          <cell r="H52" t="str">
            <v xml:space="preserve">Suzie Campbell </v>
          </cell>
          <cell r="I52" t="str">
            <v>Childminder</v>
          </cell>
          <cell r="J52" t="str">
            <v xml:space="preserve">01522 279646 </v>
          </cell>
          <cell r="K52" t="str">
            <v>suzie231906@hotmail.co.uk</v>
          </cell>
          <cell r="L52" t="str">
            <v>101 Moorland Avenue</v>
          </cell>
          <cell r="O52" t="str">
            <v>Lincoln</v>
          </cell>
          <cell r="P52" t="str">
            <v>LN6 7NH</v>
          </cell>
          <cell r="S52">
            <v>480077</v>
          </cell>
          <cell r="T52" t="str">
            <v>Good</v>
          </cell>
          <cell r="U52">
            <v>41852</v>
          </cell>
          <cell r="X52" t="str">
            <v>Childminder</v>
          </cell>
          <cell r="Y52" t="str">
            <v>Childminder</v>
          </cell>
          <cell r="Z52" t="str">
            <v>Childminder</v>
          </cell>
          <cell r="AA52" t="str">
            <v>n/a</v>
          </cell>
          <cell r="AB52" t="str">
            <v>Sole Trader</v>
          </cell>
          <cell r="AD52" t="str">
            <v>EYE</v>
          </cell>
          <cell r="AE52" t="str">
            <v>Yes</v>
          </cell>
          <cell r="AF52" t="str">
            <v>Yes</v>
          </cell>
          <cell r="AG52" t="str">
            <v>Yes</v>
          </cell>
          <cell r="AI52">
            <v>317453</v>
          </cell>
          <cell r="AJ52" t="str">
            <v>No</v>
          </cell>
          <cell r="AK52" t="str">
            <v>No</v>
          </cell>
          <cell r="AL52" t="str">
            <v>No</v>
          </cell>
        </row>
        <row r="53">
          <cell r="A53">
            <v>683913</v>
          </cell>
          <cell r="B53" t="str">
            <v>Bobbin Bubbles</v>
          </cell>
          <cell r="C53" t="e">
            <v>#REF!</v>
          </cell>
          <cell r="D53" t="e">
            <v>#REF!</v>
          </cell>
          <cell r="E53" t="str">
            <v>LN2 4ZB</v>
          </cell>
          <cell r="F53" t="e">
            <v>#REF!</v>
          </cell>
          <cell r="G53" t="str">
            <v>As per mailing address</v>
          </cell>
          <cell r="H53" t="str">
            <v>Laura Redding</v>
          </cell>
          <cell r="I53" t="str">
            <v>Childminder</v>
          </cell>
          <cell r="J53" t="str">
            <v>01522 279927</v>
          </cell>
          <cell r="K53" t="str">
            <v>Laurajredding@hotmail.com</v>
          </cell>
          <cell r="L53" t="str">
            <v>58 Bobbin Lane</v>
          </cell>
          <cell r="O53" t="str">
            <v>Lincoln</v>
          </cell>
          <cell r="P53" t="str">
            <v>LN2 4ZB</v>
          </cell>
          <cell r="S53">
            <v>468429</v>
          </cell>
          <cell r="T53" t="str">
            <v>Good</v>
          </cell>
          <cell r="U53">
            <v>41771</v>
          </cell>
          <cell r="X53" t="str">
            <v>Childminder</v>
          </cell>
          <cell r="Y53" t="str">
            <v>Childminder</v>
          </cell>
          <cell r="Z53" t="str">
            <v>Childminder</v>
          </cell>
          <cell r="AA53" t="str">
            <v>n/a</v>
          </cell>
          <cell r="AB53" t="str">
            <v>Sole Trader</v>
          </cell>
          <cell r="AD53" t="str">
            <v>EYE</v>
          </cell>
          <cell r="AE53" t="str">
            <v>Yes</v>
          </cell>
          <cell r="AF53" t="str">
            <v>No</v>
          </cell>
          <cell r="AG53" t="str">
            <v>Yes</v>
          </cell>
          <cell r="AI53">
            <v>316027</v>
          </cell>
          <cell r="AJ53" t="str">
            <v>No</v>
          </cell>
          <cell r="AK53" t="str">
            <v>No</v>
          </cell>
          <cell r="AL53" t="str">
            <v>No</v>
          </cell>
        </row>
        <row r="54">
          <cell r="A54">
            <v>514325</v>
          </cell>
          <cell r="B54" t="str">
            <v>Bracebridge Heath PreSchool</v>
          </cell>
          <cell r="C54" t="e">
            <v>#REF!</v>
          </cell>
          <cell r="D54" t="e">
            <v>#REF!</v>
          </cell>
          <cell r="E54" t="str">
            <v>LN4 2LD</v>
          </cell>
          <cell r="F54" t="e">
            <v>#REF!</v>
          </cell>
          <cell r="G54" t="str">
            <v>The Hub
St Johns Primary School
Grantham Road
Lincoln    
LN4 2LD</v>
          </cell>
          <cell r="H54" t="str">
            <v>Carol Lynn</v>
          </cell>
          <cell r="I54" t="str">
            <v>Manager</v>
          </cell>
          <cell r="J54" t="str">
            <v>01522 569666</v>
          </cell>
          <cell r="K54" t="str">
            <v>bracebridgeps@outlook.com</v>
          </cell>
          <cell r="L54" t="str">
            <v>54 Lichfield Road</v>
          </cell>
          <cell r="N54" t="str">
            <v>Bracebridge Heath</v>
          </cell>
          <cell r="O54" t="str">
            <v>Lincoln</v>
          </cell>
          <cell r="P54" t="str">
            <v>LN4 2SS</v>
          </cell>
          <cell r="S54">
            <v>368966</v>
          </cell>
          <cell r="T54" t="str">
            <v>Outstanding</v>
          </cell>
          <cell r="U54">
            <v>42121</v>
          </cell>
          <cell r="V54" t="str">
            <v>Good</v>
          </cell>
          <cell r="W54">
            <v>39784</v>
          </cell>
          <cell r="X54" t="str">
            <v>FDC</v>
          </cell>
          <cell r="Y54" t="str">
            <v>Voluntary</v>
          </cell>
          <cell r="Z54" t="str">
            <v>Committee</v>
          </cell>
          <cell r="AB54" t="str">
            <v>Charity</v>
          </cell>
          <cell r="AC54">
            <v>1037893</v>
          </cell>
          <cell r="AD54" t="str">
            <v>EYE</v>
          </cell>
          <cell r="AE54" t="str">
            <v>Yes</v>
          </cell>
          <cell r="AF54" t="str">
            <v>No</v>
          </cell>
          <cell r="AG54" t="str">
            <v>Yes</v>
          </cell>
          <cell r="AI54">
            <v>300171</v>
          </cell>
          <cell r="AJ54" t="str">
            <v>No</v>
          </cell>
          <cell r="AK54" t="str">
            <v>No</v>
          </cell>
          <cell r="AL54" t="str">
            <v>No</v>
          </cell>
        </row>
        <row r="55">
          <cell r="A55">
            <v>581444</v>
          </cell>
          <cell r="B55" t="str">
            <v>Bramble Hall Day Nursery</v>
          </cell>
          <cell r="C55" t="e">
            <v>#REF!</v>
          </cell>
          <cell r="D55" t="e">
            <v>#REF!</v>
          </cell>
          <cell r="E55" t="str">
            <v>PE20 2JH</v>
          </cell>
          <cell r="F55" t="e">
            <v>#REF!</v>
          </cell>
          <cell r="G55" t="str">
            <v>As per mailing address</v>
          </cell>
          <cell r="H55" t="str">
            <v>Louise Bradley</v>
          </cell>
          <cell r="I55" t="str">
            <v>Manager</v>
          </cell>
          <cell r="J55" t="str">
            <v>01205 460848</v>
          </cell>
          <cell r="K55" t="str">
            <v>info@bramblehall.co.uk</v>
          </cell>
          <cell r="L55" t="str">
            <v>Station Road,</v>
          </cell>
          <cell r="N55" t="str">
            <v>Sutterton</v>
          </cell>
          <cell r="O55" t="str">
            <v>Boston</v>
          </cell>
          <cell r="P55" t="str">
            <v>PE20 2JH</v>
          </cell>
          <cell r="S55">
            <v>253652</v>
          </cell>
          <cell r="T55" t="str">
            <v>Good</v>
          </cell>
          <cell r="U55">
            <v>40477</v>
          </cell>
          <cell r="V55" t="str">
            <v>Good</v>
          </cell>
          <cell r="W55">
            <v>39496</v>
          </cell>
          <cell r="X55" t="str">
            <v>FDC</v>
          </cell>
          <cell r="Y55" t="str">
            <v>Private</v>
          </cell>
          <cell r="Z55" t="str">
            <v>Private Owner</v>
          </cell>
          <cell r="AA55" t="str">
            <v>n/a</v>
          </cell>
          <cell r="AB55" t="str">
            <v>Companies House</v>
          </cell>
          <cell r="AC55" t="str">
            <v>04157914</v>
          </cell>
          <cell r="AD55" t="str">
            <v>EYE</v>
          </cell>
          <cell r="AE55" t="str">
            <v>Yes</v>
          </cell>
          <cell r="AF55" t="str">
            <v>Yes</v>
          </cell>
          <cell r="AG55" t="str">
            <v>Yes</v>
          </cell>
          <cell r="AI55">
            <v>304319</v>
          </cell>
          <cell r="AJ55" t="str">
            <v>Yes</v>
          </cell>
          <cell r="AK55" t="str">
            <v>Yes</v>
          </cell>
          <cell r="AL55" t="str">
            <v>Yes</v>
          </cell>
        </row>
        <row r="56">
          <cell r="A56">
            <v>582841</v>
          </cell>
          <cell r="B56" t="str">
            <v>Branston Community Day Nursery (Branston College)</v>
          </cell>
          <cell r="C56" t="e">
            <v>#REF!</v>
          </cell>
          <cell r="D56" t="e">
            <v>#REF!</v>
          </cell>
          <cell r="E56" t="str">
            <v>LN4 1LH</v>
          </cell>
          <cell r="F56" t="e">
            <v>#REF!</v>
          </cell>
          <cell r="G56" t="str">
            <v>As per mailing address</v>
          </cell>
          <cell r="H56" t="str">
            <v>Nicola Pratt</v>
          </cell>
          <cell r="I56" t="str">
            <v>Manager</v>
          </cell>
          <cell r="J56" t="str">
            <v>01522 880420</v>
          </cell>
          <cell r="K56" t="str">
            <v>nursery@branstonca.lincs.sch.uk; osborcar@branstonca.lincs.sch.uk</v>
          </cell>
          <cell r="L56" t="str">
            <v>Branston Community College</v>
          </cell>
          <cell r="M56" t="str">
            <v>Station Road</v>
          </cell>
          <cell r="N56" t="str">
            <v>Branston</v>
          </cell>
          <cell r="O56" t="str">
            <v>Lincoln</v>
          </cell>
          <cell r="P56" t="str">
            <v>LN4 1LH</v>
          </cell>
          <cell r="S56">
            <v>253726</v>
          </cell>
          <cell r="T56" t="str">
            <v>Good</v>
          </cell>
          <cell r="U56">
            <v>42396</v>
          </cell>
          <cell r="V56" t="str">
            <v>Outstanding</v>
          </cell>
          <cell r="W56">
            <v>40954</v>
          </cell>
          <cell r="X56" t="str">
            <v>FDC</v>
          </cell>
          <cell r="Y56" t="str">
            <v>Sch Gov</v>
          </cell>
          <cell r="Z56" t="str">
            <v>Governing Body</v>
          </cell>
          <cell r="AA56" t="str">
            <v>n/a</v>
          </cell>
          <cell r="AB56" t="str">
            <v>Governed</v>
          </cell>
          <cell r="AC56" t="str">
            <v>MALCOLM NORMAN</v>
          </cell>
          <cell r="AD56" t="str">
            <v>EYE</v>
          </cell>
          <cell r="AE56" t="str">
            <v>Yes</v>
          </cell>
          <cell r="AF56" t="str">
            <v>Yes</v>
          </cell>
          <cell r="AG56" t="str">
            <v>Yes</v>
          </cell>
          <cell r="AI56">
            <v>309090</v>
          </cell>
          <cell r="AJ56" t="str">
            <v>No</v>
          </cell>
          <cell r="AK56" t="str">
            <v>No</v>
          </cell>
          <cell r="AL56" t="str">
            <v>No</v>
          </cell>
        </row>
        <row r="57">
          <cell r="A57">
            <v>517348</v>
          </cell>
          <cell r="B57" t="str">
            <v>Brant Broughton Preschool</v>
          </cell>
          <cell r="C57" t="e">
            <v>#REF!</v>
          </cell>
          <cell r="D57" t="e">
            <v>#REF!</v>
          </cell>
          <cell r="E57" t="str">
            <v>LN5 0RP</v>
          </cell>
          <cell r="F57" t="e">
            <v>#REF!</v>
          </cell>
          <cell r="G57" t="str">
            <v>As per mailing address</v>
          </cell>
          <cell r="H57" t="str">
            <v>Sally Harper</v>
          </cell>
          <cell r="I57" t="str">
            <v>Manager</v>
          </cell>
          <cell r="J57" t="str">
            <v>01400 279061</v>
          </cell>
          <cell r="K57" t="str">
            <v>brantbroughtonpreschool@googlemail.com</v>
          </cell>
          <cell r="L57" t="str">
            <v xml:space="preserve">Brant Broughton CofE Primary
 School, </v>
          </cell>
          <cell r="M57" t="str">
            <v>Mill Lane</v>
          </cell>
          <cell r="N57" t="str">
            <v>Brant Broughton</v>
          </cell>
          <cell r="O57" t="str">
            <v>Lincoln</v>
          </cell>
          <cell r="P57" t="str">
            <v>LN5 0RP</v>
          </cell>
          <cell r="R57" t="str">
            <v>Catherine Hoare</v>
          </cell>
          <cell r="S57">
            <v>253729</v>
          </cell>
          <cell r="T57" t="str">
            <v>Good</v>
          </cell>
          <cell r="U57">
            <v>42276</v>
          </cell>
          <cell r="V57" t="str">
            <v>Requires Improvement</v>
          </cell>
          <cell r="W57">
            <v>41948</v>
          </cell>
          <cell r="X57" t="str">
            <v>FDC</v>
          </cell>
          <cell r="Y57" t="str">
            <v>Voluntary</v>
          </cell>
          <cell r="Z57" t="str">
            <v>Committee</v>
          </cell>
          <cell r="AA57" t="str">
            <v>Alex Jenkinson</v>
          </cell>
          <cell r="AB57" t="str">
            <v>Charity</v>
          </cell>
          <cell r="AC57" t="str">
            <v>1037586</v>
          </cell>
          <cell r="AD57" t="str">
            <v>EYE</v>
          </cell>
          <cell r="AE57" t="str">
            <v>Yes</v>
          </cell>
          <cell r="AF57" t="str">
            <v>No</v>
          </cell>
          <cell r="AG57" t="str">
            <v xml:space="preserve">Yes </v>
          </cell>
          <cell r="AI57">
            <v>302008</v>
          </cell>
          <cell r="AJ57" t="str">
            <v>No</v>
          </cell>
          <cell r="AK57" t="str">
            <v>No</v>
          </cell>
          <cell r="AL57" t="str">
            <v>No</v>
          </cell>
        </row>
        <row r="58">
          <cell r="A58">
            <v>518606</v>
          </cell>
          <cell r="B58" t="str">
            <v>Bright Sparks @ Sibsey Play Group</v>
          </cell>
          <cell r="C58" t="e">
            <v>#REF!</v>
          </cell>
          <cell r="D58" t="e">
            <v>#REF!</v>
          </cell>
          <cell r="E58" t="str">
            <v>PE22 0RR</v>
          </cell>
          <cell r="F58" t="e">
            <v>#REF!</v>
          </cell>
          <cell r="G58" t="str">
            <v>As per mailing address</v>
          </cell>
          <cell r="H58" t="str">
            <v>Sarah Brown</v>
          </cell>
          <cell r="I58" t="str">
            <v>Manager</v>
          </cell>
          <cell r="J58" t="str">
            <v>01205 751506</v>
          </cell>
          <cell r="K58" t="str">
            <v>sarahbrown@brightsparkskindergarten.org.uk</v>
          </cell>
          <cell r="L58" t="str">
            <v>Sibsey Free School</v>
          </cell>
          <cell r="M58" t="str">
            <v>Old Main Road</v>
          </cell>
          <cell r="N58" t="str">
            <v>Sibsey</v>
          </cell>
          <cell r="O58" t="str">
            <v>Boston</v>
          </cell>
          <cell r="P58" t="str">
            <v>PE22 0RR</v>
          </cell>
          <cell r="R58" t="str">
            <v>Sarah Brown</v>
          </cell>
          <cell r="S58">
            <v>359699</v>
          </cell>
          <cell r="T58" t="str">
            <v>Outstanding</v>
          </cell>
          <cell r="U58">
            <v>42110</v>
          </cell>
          <cell r="V58" t="str">
            <v>Outstanding</v>
          </cell>
          <cell r="W58">
            <v>40001</v>
          </cell>
          <cell r="X58" t="str">
            <v>FDC</v>
          </cell>
          <cell r="Y58" t="str">
            <v>Voluntary</v>
          </cell>
          <cell r="Z58" t="str">
            <v>Committee</v>
          </cell>
          <cell r="AB58" t="str">
            <v>Charity</v>
          </cell>
          <cell r="AC58" t="str">
            <v>1120624</v>
          </cell>
          <cell r="AD58" t="str">
            <v>EYE</v>
          </cell>
          <cell r="AE58" t="str">
            <v>Yes</v>
          </cell>
          <cell r="AF58" t="str">
            <v>No</v>
          </cell>
          <cell r="AG58" t="str">
            <v>Yes</v>
          </cell>
          <cell r="AI58">
            <v>301291</v>
          </cell>
          <cell r="AJ58" t="str">
            <v>Yes</v>
          </cell>
          <cell r="AK58" t="str">
            <v>Yes</v>
          </cell>
          <cell r="AL58" t="str">
            <v>Yes</v>
          </cell>
        </row>
        <row r="59">
          <cell r="A59">
            <v>515211</v>
          </cell>
          <cell r="B59" t="str">
            <v xml:space="preserve">Bright Star Childminding  </v>
          </cell>
          <cell r="C59" t="str">
            <v>West Lindsey</v>
          </cell>
          <cell r="D59" t="str">
            <v>Nettleham</v>
          </cell>
          <cell r="E59" t="str">
            <v>LN2 2BS</v>
          </cell>
          <cell r="F59" t="str">
            <v>Cherry Willingham CC</v>
          </cell>
          <cell r="G59" t="str">
            <v>As per mailing address</v>
          </cell>
          <cell r="H59" t="str">
            <v>Karen Campmier</v>
          </cell>
          <cell r="I59" t="str">
            <v>Childminder</v>
          </cell>
          <cell r="J59" t="str">
            <v>01522 800828</v>
          </cell>
          <cell r="K59" t="str">
            <v>brightstarchildminding@gmail.com</v>
          </cell>
          <cell r="L59" t="str">
            <v>2 Stapleford Court</v>
          </cell>
          <cell r="O59" t="str">
            <v>Lincoln</v>
          </cell>
          <cell r="P59" t="str">
            <v>LN2 2BS</v>
          </cell>
          <cell r="S59">
            <v>367543</v>
          </cell>
          <cell r="T59" t="str">
            <v>Good</v>
          </cell>
          <cell r="U59">
            <v>42117</v>
          </cell>
          <cell r="V59" t="str">
            <v>Good</v>
          </cell>
          <cell r="W59">
            <v>42117</v>
          </cell>
          <cell r="X59" t="str">
            <v>Childminder</v>
          </cell>
          <cell r="Y59" t="str">
            <v>Childminder</v>
          </cell>
          <cell r="Z59" t="str">
            <v>Childminder</v>
          </cell>
          <cell r="AA59" t="str">
            <v>n/a</v>
          </cell>
          <cell r="AB59" t="str">
            <v>Sole Trader</v>
          </cell>
          <cell r="AD59" t="str">
            <v>EYE</v>
          </cell>
          <cell r="AE59" t="str">
            <v>Yes</v>
          </cell>
          <cell r="AF59" t="str">
            <v>No</v>
          </cell>
          <cell r="AG59" t="str">
            <v>Yes</v>
          </cell>
          <cell r="AI59">
            <v>311258</v>
          </cell>
          <cell r="AJ59" t="str">
            <v>No</v>
          </cell>
          <cell r="AK59" t="str">
            <v>No</v>
          </cell>
          <cell r="AL59" t="str">
            <v>No</v>
          </cell>
        </row>
        <row r="60">
          <cell r="A60">
            <v>546460</v>
          </cell>
          <cell r="B60" t="str">
            <v>Bubbles Day Nursery</v>
          </cell>
          <cell r="C60" t="e">
            <v>#REF!</v>
          </cell>
          <cell r="D60" t="e">
            <v>#REF!</v>
          </cell>
          <cell r="E60" t="str">
            <v>LN6 8DA</v>
          </cell>
          <cell r="F60" t="e">
            <v>#REF!</v>
          </cell>
          <cell r="G60" t="str">
            <v>As per mailing address</v>
          </cell>
          <cell r="H60" t="str">
            <v>John Laking</v>
          </cell>
          <cell r="I60" t="str">
            <v>Manager</v>
          </cell>
          <cell r="J60" t="str">
            <v>01522 692000</v>
          </cell>
          <cell r="K60" t="str">
            <v>bubblesdaynursery@hotmail.co.uk</v>
          </cell>
          <cell r="L60" t="str">
            <v>98-100 Grange Crescent</v>
          </cell>
          <cell r="M60" t="str">
            <v xml:space="preserve"> </v>
          </cell>
          <cell r="N60" t="str">
            <v>North Hykeham</v>
          </cell>
          <cell r="O60" t="str">
            <v>Lincoln</v>
          </cell>
          <cell r="P60" t="str">
            <v>LN6 8DA</v>
          </cell>
          <cell r="R60" t="str">
            <v>Jo Phillips</v>
          </cell>
          <cell r="S60">
            <v>474622</v>
          </cell>
          <cell r="T60" t="str">
            <v>Good</v>
          </cell>
          <cell r="U60">
            <v>41781</v>
          </cell>
          <cell r="V60" t="str">
            <v>Satisfactory</v>
          </cell>
          <cell r="W60">
            <v>41526</v>
          </cell>
          <cell r="X60" t="str">
            <v>FDC</v>
          </cell>
          <cell r="Y60" t="str">
            <v>Private</v>
          </cell>
          <cell r="Z60" t="str">
            <v>Private Owner</v>
          </cell>
          <cell r="AA60" t="str">
            <v>n/a</v>
          </cell>
          <cell r="AB60" t="str">
            <v>Sole Trader</v>
          </cell>
          <cell r="AC60" t="str">
            <v>TONI HARRISON</v>
          </cell>
          <cell r="AD60" t="str">
            <v>EYE</v>
          </cell>
          <cell r="AE60" t="str">
            <v>Yes</v>
          </cell>
          <cell r="AF60" t="str">
            <v>No</v>
          </cell>
          <cell r="AG60" t="str">
            <v>Yes</v>
          </cell>
          <cell r="AI60">
            <v>302842</v>
          </cell>
          <cell r="AJ60" t="str">
            <v>No</v>
          </cell>
          <cell r="AK60" t="str">
            <v>Yes</v>
          </cell>
          <cell r="AL60" t="str">
            <v>No</v>
          </cell>
        </row>
        <row r="61">
          <cell r="A61">
            <v>546419</v>
          </cell>
          <cell r="B61" t="str">
            <v>Building Blocks Kindergarten Bourne</v>
          </cell>
          <cell r="C61" t="e">
            <v>#REF!</v>
          </cell>
          <cell r="D61" t="e">
            <v>#REF!</v>
          </cell>
          <cell r="E61" t="str">
            <v>PE10 9NS</v>
          </cell>
          <cell r="F61" t="e">
            <v>#REF!</v>
          </cell>
          <cell r="G61" t="str">
            <v>As per mailing address</v>
          </cell>
          <cell r="H61" t="str">
            <v>Claire Hamshere</v>
          </cell>
          <cell r="I61" t="str">
            <v>Manager</v>
          </cell>
          <cell r="J61" t="str">
            <v>01778 422221</v>
          </cell>
          <cell r="K61" t="str">
            <v>bbkbourne@gmail.com</v>
          </cell>
          <cell r="L61" t="str">
            <v>Exeter Street</v>
          </cell>
          <cell r="O61" t="str">
            <v>Bourne</v>
          </cell>
          <cell r="P61" t="str">
            <v>PE10 9NS</v>
          </cell>
          <cell r="R61" t="str">
            <v>Katrina Bland</v>
          </cell>
          <cell r="S61">
            <v>421656</v>
          </cell>
          <cell r="T61" t="str">
            <v>Good</v>
          </cell>
          <cell r="U61">
            <v>40015</v>
          </cell>
          <cell r="V61" t="str">
            <v>Good</v>
          </cell>
          <cell r="W61">
            <v>38756</v>
          </cell>
          <cell r="X61" t="str">
            <v>FDC</v>
          </cell>
          <cell r="Y61" t="str">
            <v>Private</v>
          </cell>
          <cell r="Z61" t="str">
            <v>Private Owner</v>
          </cell>
          <cell r="AA61" t="str">
            <v>n/a</v>
          </cell>
          <cell r="AB61" t="str">
            <v>Companies House</v>
          </cell>
          <cell r="AC61" t="str">
            <v>07501541</v>
          </cell>
          <cell r="AD61" t="str">
            <v>EYE</v>
          </cell>
          <cell r="AE61" t="str">
            <v>Yes</v>
          </cell>
          <cell r="AF61" t="str">
            <v>Yes</v>
          </cell>
          <cell r="AG61" t="str">
            <v>Yes</v>
          </cell>
          <cell r="AI61">
            <v>302253</v>
          </cell>
          <cell r="AJ61" t="str">
            <v>Yes</v>
          </cell>
          <cell r="AK61" t="str">
            <v>Yes</v>
          </cell>
          <cell r="AL61" t="str">
            <v>Yes</v>
          </cell>
        </row>
        <row r="62">
          <cell r="A62">
            <v>683793</v>
          </cell>
          <cell r="B62" t="str">
            <v>Burton Hathow Preparatory School</v>
          </cell>
          <cell r="C62" t="str">
            <v>West Lindsey</v>
          </cell>
          <cell r="D62" t="str">
            <v>Saxilby</v>
          </cell>
          <cell r="E62" t="str">
            <v>LN1 2BB</v>
          </cell>
          <cell r="F62" t="str">
            <v>Sturton by Stow CC</v>
          </cell>
          <cell r="G62" t="str">
            <v>As per mailing address</v>
          </cell>
          <cell r="H62" t="str">
            <v>Gemma Pearson</v>
          </cell>
          <cell r="I62" t="str">
            <v>Nursery Manager</v>
          </cell>
          <cell r="J62" t="str">
            <v>01522 274616</v>
          </cell>
          <cell r="K62" t="str">
            <v>victoria.williams@burtonhathow.co.uk</v>
          </cell>
          <cell r="L62" t="str">
            <v>Odder Farm</v>
          </cell>
          <cell r="M62" t="str">
            <v>Saxilby Road</v>
          </cell>
          <cell r="N62" t="str">
            <v>Burton</v>
          </cell>
          <cell r="O62" t="str">
            <v>Lincoln</v>
          </cell>
          <cell r="P62" t="str">
            <v>LN1 2BB</v>
          </cell>
          <cell r="S62">
            <v>139255</v>
          </cell>
          <cell r="T62" t="str">
            <v>Good</v>
          </cell>
          <cell r="U62">
            <v>41563</v>
          </cell>
          <cell r="X62" t="str">
            <v>IDP</v>
          </cell>
          <cell r="Y62" t="str">
            <v>Independent</v>
          </cell>
          <cell r="Z62" t="str">
            <v>Board of trustees</v>
          </cell>
          <cell r="AA62" t="str">
            <v>n/a</v>
          </cell>
          <cell r="AD62" t="str">
            <v>EYE</v>
          </cell>
          <cell r="AE62" t="str">
            <v>Yes</v>
          </cell>
          <cell r="AF62" t="str">
            <v>No</v>
          </cell>
          <cell r="AG62" t="str">
            <v>Yes</v>
          </cell>
          <cell r="AI62">
            <v>311980</v>
          </cell>
          <cell r="AJ62" t="str">
            <v>Yes</v>
          </cell>
          <cell r="AK62" t="str">
            <v>Yes</v>
          </cell>
          <cell r="AL62" t="str">
            <v>Yes</v>
          </cell>
        </row>
        <row r="63">
          <cell r="A63">
            <v>511523</v>
          </cell>
          <cell r="B63" t="str">
            <v>Busi Bodies Day Nursery (Louth)</v>
          </cell>
          <cell r="C63" t="e">
            <v>#REF!</v>
          </cell>
          <cell r="D63" t="e">
            <v>#REF!</v>
          </cell>
          <cell r="E63" t="str">
            <v>LN11 0BA</v>
          </cell>
          <cell r="F63" t="e">
            <v>#REF!</v>
          </cell>
          <cell r="G63" t="str">
            <v>As per mailing address</v>
          </cell>
          <cell r="H63" t="str">
            <v>Carol Haller/Tricia Robinson</v>
          </cell>
          <cell r="I63" t="str">
            <v>Manager</v>
          </cell>
          <cell r="J63" t="str">
            <v>01507 601224</v>
          </cell>
          <cell r="K63" t="str">
            <v>Louthbusibodies@hotmail.co.uk; busibodieslouth@yahoo.co.uk</v>
          </cell>
          <cell r="L63" t="str">
            <v xml:space="preserve">68 Keddington road, </v>
          </cell>
          <cell r="O63" t="str">
            <v>Louth</v>
          </cell>
          <cell r="P63" t="str">
            <v>LN11 0BA</v>
          </cell>
          <cell r="R63" t="str">
            <v>Tricia Weston</v>
          </cell>
          <cell r="S63">
            <v>482529</v>
          </cell>
          <cell r="T63" t="str">
            <v>Good</v>
          </cell>
          <cell r="U63">
            <v>42583</v>
          </cell>
          <cell r="V63" t="str">
            <v>Requires Improvement</v>
          </cell>
          <cell r="W63">
            <v>42348</v>
          </cell>
          <cell r="X63" t="str">
            <v>FDC</v>
          </cell>
          <cell r="Y63" t="str">
            <v>Private</v>
          </cell>
          <cell r="Z63" t="str">
            <v>Private Owner</v>
          </cell>
          <cell r="AA63" t="str">
            <v>n/a</v>
          </cell>
          <cell r="AB63" t="str">
            <v>Sole Trader</v>
          </cell>
          <cell r="AC63" t="str">
            <v>CAROL HALLER</v>
          </cell>
          <cell r="AD63" t="str">
            <v>EYE</v>
          </cell>
          <cell r="AE63" t="str">
            <v>Yes</v>
          </cell>
          <cell r="AF63" t="str">
            <v>Yes</v>
          </cell>
          <cell r="AG63" t="str">
            <v>Yes</v>
          </cell>
          <cell r="AI63">
            <v>301482</v>
          </cell>
          <cell r="AJ63" t="str">
            <v>No</v>
          </cell>
          <cell r="AK63" t="str">
            <v>No</v>
          </cell>
          <cell r="AL63" t="str">
            <v>No</v>
          </cell>
        </row>
        <row r="64">
          <cell r="A64">
            <v>513995</v>
          </cell>
          <cell r="B64" t="str">
            <v>Busy Bees Day Nursery (Lincoln)</v>
          </cell>
          <cell r="C64" t="e">
            <v>#REF!</v>
          </cell>
          <cell r="D64" t="e">
            <v>#REF!</v>
          </cell>
          <cell r="E64" t="str">
            <v>LN5 7JZ</v>
          </cell>
          <cell r="F64" t="e">
            <v>#REF!</v>
          </cell>
          <cell r="G64" t="str">
            <v>As per mailing address</v>
          </cell>
          <cell r="H64" t="str">
            <v>Anna Patten</v>
          </cell>
          <cell r="I64" t="str">
            <v>Manager</v>
          </cell>
          <cell r="J64" t="str">
            <v>01522 575640</v>
          </cell>
          <cell r="K64" t="str">
            <v>busybeesnursery@hotmail.co.uk</v>
          </cell>
          <cell r="L64" t="str">
            <v xml:space="preserve">21-23 Portland St, </v>
          </cell>
          <cell r="O64" t="str">
            <v>Lincoln</v>
          </cell>
          <cell r="P64" t="str">
            <v>LN5 7JZ</v>
          </cell>
          <cell r="S64">
            <v>253689</v>
          </cell>
          <cell r="T64" t="str">
            <v>Good</v>
          </cell>
          <cell r="U64">
            <v>41541</v>
          </cell>
          <cell r="V64" t="str">
            <v>Outstanding</v>
          </cell>
          <cell r="W64">
            <v>40036</v>
          </cell>
          <cell r="X64" t="str">
            <v>FDC</v>
          </cell>
          <cell r="Y64" t="str">
            <v>Private</v>
          </cell>
          <cell r="Z64" t="str">
            <v>Private Owner</v>
          </cell>
          <cell r="AA64" t="str">
            <v>n/a</v>
          </cell>
          <cell r="AB64" t="str">
            <v>Companies House</v>
          </cell>
          <cell r="AC64" t="str">
            <v>08205278</v>
          </cell>
          <cell r="AD64" t="str">
            <v>EYE</v>
          </cell>
          <cell r="AE64" t="str">
            <v>Yes</v>
          </cell>
          <cell r="AF64" t="str">
            <v>Yes</v>
          </cell>
          <cell r="AG64" t="str">
            <v>Yes</v>
          </cell>
          <cell r="AI64">
            <v>300215</v>
          </cell>
          <cell r="AJ64" t="str">
            <v>No</v>
          </cell>
          <cell r="AK64" t="str">
            <v>No</v>
          </cell>
          <cell r="AL64" t="str">
            <v>No</v>
          </cell>
        </row>
        <row r="65">
          <cell r="A65">
            <v>684085</v>
          </cell>
          <cell r="B65" t="str">
            <v>Busy Bees Preschool</v>
          </cell>
          <cell r="C65" t="e">
            <v>#REF!</v>
          </cell>
          <cell r="D65" t="e">
            <v>#REF!</v>
          </cell>
          <cell r="E65" t="str">
            <v>NG34 8JZ</v>
          </cell>
          <cell r="F65" t="e">
            <v>#REF!</v>
          </cell>
          <cell r="G65" t="str">
            <v>The Pavilion
Spring Lane
Leasingham
Sleaford
NG34 8JZ</v>
          </cell>
          <cell r="H65" t="str">
            <v>Claire Burgess</v>
          </cell>
          <cell r="I65" t="str">
            <v>Manager</v>
          </cell>
          <cell r="J65" t="str">
            <v>01400261149/ 07531495174</v>
          </cell>
          <cell r="K65" t="str">
            <v>Busybeespreschool.leasingham@hotmail.com</v>
          </cell>
          <cell r="L65" t="str">
            <v>13 Brauncewell Road</v>
          </cell>
          <cell r="M65" t="str">
            <v>Cranwell</v>
          </cell>
          <cell r="O65" t="str">
            <v>Sleaford</v>
          </cell>
          <cell r="P65" t="str">
            <v>NG34 8RN</v>
          </cell>
          <cell r="S65">
            <v>492721</v>
          </cell>
          <cell r="T65" t="str">
            <v>Awaiting</v>
          </cell>
          <cell r="U65" t="str">
            <v>Awaiting</v>
          </cell>
          <cell r="X65" t="str">
            <v>Sessional</v>
          </cell>
          <cell r="Y65" t="str">
            <v>Private</v>
          </cell>
          <cell r="Z65" t="str">
            <v>Private Owner</v>
          </cell>
          <cell r="AA65" t="str">
            <v>n/a</v>
          </cell>
          <cell r="AB65" t="str">
            <v>Sole Trader</v>
          </cell>
          <cell r="AD65" t="str">
            <v>EYE</v>
          </cell>
          <cell r="AE65" t="str">
            <v>Yes</v>
          </cell>
          <cell r="AF65" t="str">
            <v>Yes</v>
          </cell>
          <cell r="AG65" t="str">
            <v>Yes</v>
          </cell>
          <cell r="AI65">
            <v>325703</v>
          </cell>
          <cell r="AJ65" t="str">
            <v>No</v>
          </cell>
          <cell r="AK65" t="str">
            <v>No</v>
          </cell>
          <cell r="AL65" t="str">
            <v>No</v>
          </cell>
        </row>
        <row r="66">
          <cell r="A66">
            <v>513625</v>
          </cell>
          <cell r="B66" t="str">
            <v>Busy Bees Preschool &amp; Day Nursery (Bourne)</v>
          </cell>
          <cell r="C66" t="e">
            <v>#REF!</v>
          </cell>
          <cell r="D66" t="e">
            <v>#REF!</v>
          </cell>
          <cell r="E66" t="str">
            <v>PE10 9PQ</v>
          </cell>
          <cell r="F66" t="e">
            <v>#REF!</v>
          </cell>
          <cell r="G66" t="str">
            <v>14-18 Manor Lane, Bourne, Lincs, PE10 9PQ</v>
          </cell>
          <cell r="H66" t="str">
            <v>Catherine Taylor/ Laura Cuthbertson</v>
          </cell>
          <cell r="I66" t="str">
            <v>Supervisor/ Manager</v>
          </cell>
          <cell r="J66" t="str">
            <v>01778 423720/ 07544 243791</v>
          </cell>
          <cell r="K66" t="str">
            <v>preschoolbusybees@googlemail.com</v>
          </cell>
          <cell r="L66" t="str">
            <v>14 Coltsfoot Drive</v>
          </cell>
          <cell r="O66" t="str">
            <v>Bourne</v>
          </cell>
          <cell r="P66" t="str">
            <v>PE10 0FA</v>
          </cell>
          <cell r="S66">
            <v>446682</v>
          </cell>
          <cell r="T66" t="str">
            <v>Good</v>
          </cell>
          <cell r="U66">
            <v>41296</v>
          </cell>
          <cell r="V66" t="str">
            <v>Outstanding</v>
          </cell>
          <cell r="W66">
            <v>40584</v>
          </cell>
          <cell r="X66" t="str">
            <v>Sessional</v>
          </cell>
          <cell r="Y66" t="str">
            <v>Private</v>
          </cell>
          <cell r="Z66" t="str">
            <v>Private Owner</v>
          </cell>
          <cell r="AA66" t="str">
            <v>n/a</v>
          </cell>
          <cell r="AB66" t="str">
            <v>Companies House</v>
          </cell>
          <cell r="AC66" t="str">
            <v>08131502</v>
          </cell>
          <cell r="AD66" t="str">
            <v>EYE</v>
          </cell>
          <cell r="AE66" t="str">
            <v>Yes</v>
          </cell>
          <cell r="AF66" t="str">
            <v>Yes</v>
          </cell>
          <cell r="AG66" t="str">
            <v>Yes</v>
          </cell>
          <cell r="AI66">
            <v>311806</v>
          </cell>
          <cell r="AJ66" t="str">
            <v>Yes</v>
          </cell>
          <cell r="AK66" t="str">
            <v>Yes</v>
          </cell>
          <cell r="AL66" t="str">
            <v>Yes</v>
          </cell>
        </row>
        <row r="67">
          <cell r="A67">
            <v>583013</v>
          </cell>
          <cell r="B67" t="str">
            <v>Busy Hands Preschool</v>
          </cell>
          <cell r="C67" t="e">
            <v>#REF!</v>
          </cell>
          <cell r="D67" t="e">
            <v>#REF!</v>
          </cell>
          <cell r="E67" t="str">
            <v>LN1 2XY</v>
          </cell>
          <cell r="F67" t="e">
            <v>#REF!</v>
          </cell>
          <cell r="G67" t="str">
            <v>Village Hall
Ryland Road
Welton
Lincoln
LN2 3LU</v>
          </cell>
          <cell r="H67" t="str">
            <v>Jo Carrick</v>
          </cell>
          <cell r="I67" t="str">
            <v>Owner</v>
          </cell>
          <cell r="J67" t="str">
            <v>07895 950756</v>
          </cell>
          <cell r="K67" t="str">
            <v>busyhandswelton@gmail.com; joc21@btinternet.com</v>
          </cell>
          <cell r="L67" t="str">
            <v>4 The Carrs</v>
          </cell>
          <cell r="N67" t="str">
            <v>Welton</v>
          </cell>
          <cell r="O67" t="str">
            <v>Lincoln</v>
          </cell>
          <cell r="P67" t="str">
            <v>LN2 3HB</v>
          </cell>
          <cell r="S67">
            <v>452793</v>
          </cell>
          <cell r="T67" t="str">
            <v>Good</v>
          </cell>
          <cell r="U67">
            <v>39899</v>
          </cell>
          <cell r="X67" t="str">
            <v>Sessional</v>
          </cell>
          <cell r="Y67" t="str">
            <v>Private</v>
          </cell>
          <cell r="Z67" t="str">
            <v>Private Owner</v>
          </cell>
          <cell r="AA67" t="str">
            <v>n/a</v>
          </cell>
          <cell r="AB67" t="str">
            <v>Sole Trader</v>
          </cell>
          <cell r="AC67" t="str">
            <v>JO CARRICK</v>
          </cell>
          <cell r="AD67" t="str">
            <v>EYE</v>
          </cell>
          <cell r="AE67" t="str">
            <v>Yes</v>
          </cell>
          <cell r="AF67" t="str">
            <v>Yes</v>
          </cell>
          <cell r="AG67" t="str">
            <v>Yes</v>
          </cell>
          <cell r="AI67">
            <v>311880</v>
          </cell>
          <cell r="AJ67" t="str">
            <v>No</v>
          </cell>
          <cell r="AK67" t="str">
            <v>No</v>
          </cell>
          <cell r="AL67" t="str">
            <v>No</v>
          </cell>
        </row>
        <row r="68">
          <cell r="A68">
            <v>501320</v>
          </cell>
          <cell r="B68" t="str">
            <v>Busy Tots Childminding</v>
          </cell>
          <cell r="C68" t="e">
            <v>#REF!</v>
          </cell>
          <cell r="D68" t="e">
            <v>#REF!</v>
          </cell>
          <cell r="E68" t="str">
            <v>NG33 5PU</v>
          </cell>
          <cell r="F68" t="e">
            <v>#REF!</v>
          </cell>
          <cell r="G68" t="str">
            <v>As per mailing address</v>
          </cell>
          <cell r="H68" t="str">
            <v>Natalie Totty</v>
          </cell>
          <cell r="I68" t="str">
            <v>Childminder</v>
          </cell>
          <cell r="J68" t="str">
            <v>07762787141/ 01572 767923</v>
          </cell>
          <cell r="K68" t="str">
            <v>busytottschildminding@gmail.com</v>
          </cell>
          <cell r="L68" t="str">
            <v>12 Wimberley Way</v>
          </cell>
          <cell r="N68" t="str">
            <v>South Witham</v>
          </cell>
          <cell r="O68" t="str">
            <v>Grantham</v>
          </cell>
          <cell r="P68" t="str">
            <v>NG33 5PU</v>
          </cell>
          <cell r="S68">
            <v>403312</v>
          </cell>
          <cell r="T68" t="str">
            <v>Outstanding</v>
          </cell>
          <cell r="U68">
            <v>41702</v>
          </cell>
          <cell r="V68" t="str">
            <v>Good</v>
          </cell>
          <cell r="W68">
            <v>40577</v>
          </cell>
          <cell r="X68" t="str">
            <v>Childminder</v>
          </cell>
          <cell r="Y68" t="str">
            <v>Childminder</v>
          </cell>
          <cell r="Z68" t="str">
            <v>Childminder</v>
          </cell>
          <cell r="AA68" t="str">
            <v>n/a</v>
          </cell>
          <cell r="AB68" t="str">
            <v>Sole Trader</v>
          </cell>
          <cell r="AD68" t="str">
            <v>EYE</v>
          </cell>
          <cell r="AE68" t="str">
            <v>Yes</v>
          </cell>
          <cell r="AF68" t="str">
            <v>No</v>
          </cell>
          <cell r="AG68" t="str">
            <v>Yes</v>
          </cell>
          <cell r="AI68">
            <v>311265</v>
          </cell>
          <cell r="AJ68" t="str">
            <v>No</v>
          </cell>
          <cell r="AK68" t="str">
            <v>No</v>
          </cell>
          <cell r="AL68" t="str">
            <v>No</v>
          </cell>
        </row>
        <row r="69">
          <cell r="A69">
            <v>684103</v>
          </cell>
          <cell r="B69" t="str">
            <v>Butterflies Childminding</v>
          </cell>
          <cell r="C69" t="e">
            <v>#REF!</v>
          </cell>
          <cell r="D69" t="e">
            <v>#REF!</v>
          </cell>
          <cell r="E69" t="str">
            <v>LN6 0FB</v>
          </cell>
          <cell r="F69" t="e">
            <v>#REF!</v>
          </cell>
          <cell r="G69" t="str">
            <v>As per mailing address</v>
          </cell>
          <cell r="H69" t="str">
            <v xml:space="preserve">Sarah Marsland </v>
          </cell>
          <cell r="I69" t="str">
            <v>Childminder</v>
          </cell>
          <cell r="J69" t="str">
            <v>07584046974</v>
          </cell>
          <cell r="K69" t="str">
            <v>Butterflieschildmindingbysarah@gmail.com</v>
          </cell>
          <cell r="L69" t="str">
            <v xml:space="preserve">50 Kingsdown Road </v>
          </cell>
          <cell r="O69" t="str">
            <v>Lincoln</v>
          </cell>
          <cell r="P69" t="str">
            <v>LN6 0FB</v>
          </cell>
          <cell r="R69" t="str">
            <v xml:space="preserve">Sarah Marsland </v>
          </cell>
          <cell r="S69">
            <v>494091</v>
          </cell>
          <cell r="T69" t="str">
            <v>Awaiting</v>
          </cell>
          <cell r="U69">
            <v>42311</v>
          </cell>
          <cell r="X69" t="str">
            <v>Childminder</v>
          </cell>
          <cell r="Y69" t="str">
            <v>Childminder</v>
          </cell>
          <cell r="Z69" t="str">
            <v>Childminder</v>
          </cell>
          <cell r="AA69" t="str">
            <v>n/a</v>
          </cell>
          <cell r="AB69" t="str">
            <v>Sole Trader</v>
          </cell>
          <cell r="AD69" t="str">
            <v>EYE</v>
          </cell>
          <cell r="AE69" t="str">
            <v>Yes</v>
          </cell>
          <cell r="AF69" t="str">
            <v>Yes</v>
          </cell>
          <cell r="AG69" t="str">
            <v>Yes</v>
          </cell>
          <cell r="AI69">
            <v>326381</v>
          </cell>
          <cell r="AJ69" t="str">
            <v>Yes</v>
          </cell>
          <cell r="AK69" t="str">
            <v>Yes</v>
          </cell>
          <cell r="AL69" t="str">
            <v>Yes</v>
          </cell>
        </row>
        <row r="70">
          <cell r="A70">
            <v>546425</v>
          </cell>
          <cell r="B70" t="str">
            <v>Butterwick Pre School Play Group</v>
          </cell>
          <cell r="C70" t="e">
            <v>#REF!</v>
          </cell>
          <cell r="D70" t="e">
            <v>#REF!</v>
          </cell>
          <cell r="E70" t="str">
            <v>PE22 0NH</v>
          </cell>
          <cell r="F70" t="e">
            <v>#REF!</v>
          </cell>
          <cell r="G70" t="str">
            <v>As per mailing address</v>
          </cell>
          <cell r="H70" t="str">
            <v>Nicola Barker</v>
          </cell>
          <cell r="I70" t="str">
            <v>Manager</v>
          </cell>
          <cell r="J70" t="str">
            <v>01205 761640/ 07766 08020</v>
          </cell>
          <cell r="K70" t="str">
            <v>info@butterwick-preschool.co.uk</v>
          </cell>
          <cell r="L70" t="str">
            <v>The Nursery Building</v>
          </cell>
          <cell r="M70" t="str">
            <v>School Lane</v>
          </cell>
          <cell r="N70" t="str">
            <v>Butterwick</v>
          </cell>
          <cell r="O70" t="str">
            <v>Boston</v>
          </cell>
          <cell r="P70" t="str">
            <v>PE22 0NH</v>
          </cell>
          <cell r="S70">
            <v>466946</v>
          </cell>
          <cell r="T70" t="str">
            <v>Outstanding</v>
          </cell>
          <cell r="U70">
            <v>41809</v>
          </cell>
          <cell r="V70" t="str">
            <v>Outstanding</v>
          </cell>
          <cell r="W70">
            <v>39941</v>
          </cell>
          <cell r="X70" t="str">
            <v>FDC</v>
          </cell>
          <cell r="Y70" t="str">
            <v>Private</v>
          </cell>
          <cell r="Z70" t="str">
            <v>Private Owner</v>
          </cell>
          <cell r="AA70" t="str">
            <v>n/a</v>
          </cell>
          <cell r="AB70" t="str">
            <v>Sole Trader</v>
          </cell>
          <cell r="AC70" t="str">
            <v>NICOLA BARKER</v>
          </cell>
          <cell r="AD70" t="str">
            <v>EYE</v>
          </cell>
          <cell r="AE70" t="str">
            <v>Yes</v>
          </cell>
          <cell r="AF70" t="str">
            <v>No</v>
          </cell>
          <cell r="AG70" t="str">
            <v>Yes</v>
          </cell>
          <cell r="AI70">
            <v>313356</v>
          </cell>
          <cell r="AJ70" t="str">
            <v>No</v>
          </cell>
          <cell r="AK70" t="str">
            <v>No</v>
          </cell>
          <cell r="AL70" t="str">
            <v>No</v>
          </cell>
        </row>
        <row r="71">
          <cell r="A71">
            <v>546558</v>
          </cell>
          <cell r="B71" t="str">
            <v>Buttons Day Nursery</v>
          </cell>
          <cell r="C71" t="e">
            <v>#REF!</v>
          </cell>
          <cell r="D71" t="e">
            <v>#REF!</v>
          </cell>
          <cell r="E71" t="str">
            <v>PE23 5HD</v>
          </cell>
          <cell r="F71" t="e">
            <v>#REF!</v>
          </cell>
          <cell r="G71" t="str">
            <v>As per mailing address</v>
          </cell>
          <cell r="H71" t="str">
            <v>Paula Edwards</v>
          </cell>
          <cell r="I71" t="str">
            <v>Manager</v>
          </cell>
          <cell r="J71" t="str">
            <v>01790 755647</v>
          </cell>
          <cell r="K71" t="str">
            <v>buttons.nursery@btconnect.com</v>
          </cell>
          <cell r="L71" t="str">
            <v>Church Hall</v>
          </cell>
          <cell r="M71" t="str">
            <v>Boston Road</v>
          </cell>
          <cell r="O71" t="str">
            <v>Spilsby</v>
          </cell>
          <cell r="P71" t="str">
            <v>PE23 5HD</v>
          </cell>
          <cell r="R71" t="str">
            <v>Paula Edwards</v>
          </cell>
          <cell r="S71">
            <v>362171</v>
          </cell>
          <cell r="T71" t="str">
            <v>Good</v>
          </cell>
          <cell r="U71">
            <v>41226</v>
          </cell>
          <cell r="V71" t="str">
            <v>Satisfactory</v>
          </cell>
          <cell r="W71">
            <v>39819</v>
          </cell>
          <cell r="X71" t="str">
            <v>FDC</v>
          </cell>
          <cell r="Y71" t="str">
            <v>Private</v>
          </cell>
          <cell r="Z71" t="str">
            <v>Private Owner</v>
          </cell>
          <cell r="AA71" t="str">
            <v>n/a</v>
          </cell>
          <cell r="AB71" t="str">
            <v>Sole Trader</v>
          </cell>
          <cell r="AC71" t="str">
            <v>TESSA SAIT</v>
          </cell>
          <cell r="AD71" t="str">
            <v>EYE</v>
          </cell>
          <cell r="AE71" t="str">
            <v>Yes</v>
          </cell>
          <cell r="AF71" t="str">
            <v>Yes</v>
          </cell>
          <cell r="AG71" t="str">
            <v>Yes</v>
          </cell>
          <cell r="AI71">
            <v>306927</v>
          </cell>
          <cell r="AJ71" t="str">
            <v>No</v>
          </cell>
          <cell r="AK71" t="str">
            <v>Yes</v>
          </cell>
          <cell r="AL71" t="str">
            <v>Yes</v>
          </cell>
        </row>
        <row r="72">
          <cell r="A72">
            <v>684118</v>
          </cell>
          <cell r="B72" t="str">
            <v>Buttons Kindergarten</v>
          </cell>
          <cell r="C72" t="e">
            <v>#REF!</v>
          </cell>
          <cell r="D72" t="e">
            <v>#REF!</v>
          </cell>
          <cell r="E72" t="str">
            <v>PE23 5LA</v>
          </cell>
          <cell r="F72" t="e">
            <v>#REF!</v>
          </cell>
          <cell r="G72" t="str">
            <v>As per mailing address</v>
          </cell>
          <cell r="H72" t="str">
            <v>Paula Edwards</v>
          </cell>
          <cell r="I72" t="str">
            <v>Manager</v>
          </cell>
          <cell r="J72" t="str">
            <v>01790 755202</v>
          </cell>
          <cell r="K72" t="str">
            <v>buttons.kindergarten@btconnect.com</v>
          </cell>
          <cell r="L72" t="str">
            <v>Franklin Hall</v>
          </cell>
          <cell r="M72" t="str">
            <v>Halton Road</v>
          </cell>
          <cell r="O72" t="str">
            <v>Spilsby</v>
          </cell>
          <cell r="P72" t="str">
            <v>PE23 5LA</v>
          </cell>
          <cell r="R72" t="str">
            <v>Paula Edwards</v>
          </cell>
          <cell r="S72">
            <v>497616</v>
          </cell>
          <cell r="T72" t="str">
            <v>Awaiting</v>
          </cell>
          <cell r="U72" t="str">
            <v>Awaiting</v>
          </cell>
          <cell r="X72" t="str">
            <v>FDC</v>
          </cell>
          <cell r="Y72" t="str">
            <v>Private</v>
          </cell>
          <cell r="Z72" t="str">
            <v>Private Owner</v>
          </cell>
          <cell r="AA72" t="str">
            <v>n/a</v>
          </cell>
          <cell r="AB72" t="str">
            <v>Sole Trader</v>
          </cell>
          <cell r="AD72" t="str">
            <v>EYE</v>
          </cell>
          <cell r="AE72" t="str">
            <v>Yes</v>
          </cell>
          <cell r="AF72" t="str">
            <v>Yes</v>
          </cell>
          <cell r="AG72" t="str">
            <v>Yes</v>
          </cell>
          <cell r="AI72">
            <v>327522</v>
          </cell>
          <cell r="AK72" t="str">
            <v>No</v>
          </cell>
        </row>
        <row r="73">
          <cell r="A73">
            <v>684115</v>
          </cell>
          <cell r="B73" t="str">
            <v>Carla Leighton-Scott</v>
          </cell>
          <cell r="C73" t="e">
            <v>#REF!</v>
          </cell>
          <cell r="D73" t="e">
            <v>#REF!</v>
          </cell>
          <cell r="E73" t="str">
            <v>LN1 3NF</v>
          </cell>
          <cell r="F73" t="e">
            <v>#REF!</v>
          </cell>
          <cell r="G73" t="str">
            <v>As per mailing address</v>
          </cell>
          <cell r="H73" t="str">
            <v>Carla Leighton-Scott</v>
          </cell>
          <cell r="I73" t="str">
            <v>Childminder</v>
          </cell>
          <cell r="J73" t="str">
            <v>01522568508</v>
          </cell>
          <cell r="K73" t="str">
            <v>carla3107@aol.com</v>
          </cell>
          <cell r="L73" t="str">
            <v>65 Yarborough Crescent</v>
          </cell>
          <cell r="O73" t="str">
            <v>Lincoln</v>
          </cell>
          <cell r="P73" t="str">
            <v>LN1 3NF</v>
          </cell>
          <cell r="R73" t="str">
            <v>Carla Leighton-Scott</v>
          </cell>
          <cell r="S73">
            <v>403135</v>
          </cell>
          <cell r="T73" t="str">
            <v>Good</v>
          </cell>
          <cell r="U73">
            <v>41528</v>
          </cell>
          <cell r="X73" t="str">
            <v>Childminder</v>
          </cell>
          <cell r="Y73" t="str">
            <v>Childminder</v>
          </cell>
          <cell r="Z73" t="str">
            <v>Childminder</v>
          </cell>
          <cell r="AA73" t="str">
            <v>n/a</v>
          </cell>
          <cell r="AB73" t="str">
            <v>Sole Trader</v>
          </cell>
          <cell r="AD73" t="str">
            <v>EYE</v>
          </cell>
          <cell r="AE73" t="str">
            <v>Yes</v>
          </cell>
          <cell r="AF73" t="str">
            <v>Yes</v>
          </cell>
          <cell r="AG73" t="str">
            <v>Yes</v>
          </cell>
          <cell r="AI73">
            <v>327243</v>
          </cell>
          <cell r="AK73" t="str">
            <v>Yes</v>
          </cell>
        </row>
        <row r="74">
          <cell r="A74">
            <v>546496</v>
          </cell>
          <cell r="B74" t="str">
            <v>Carlton Day Nursery (Under 5's)</v>
          </cell>
          <cell r="C74" t="e">
            <v>#REF!</v>
          </cell>
          <cell r="D74" t="e">
            <v>#REF!</v>
          </cell>
          <cell r="E74" t="str">
            <v>LN2 4WA</v>
          </cell>
          <cell r="F74" t="e">
            <v>#REF!</v>
          </cell>
          <cell r="G74" t="str">
            <v>As per mailing address</v>
          </cell>
          <cell r="H74" t="str">
            <v>Carianne McLearnon / Angela Bentley</v>
          </cell>
          <cell r="I74" t="str">
            <v>Manager</v>
          </cell>
          <cell r="J74" t="str">
            <v>01522 787070/ 07891 97969</v>
          </cell>
          <cell r="K74" t="str">
            <v>carltondaynursery@forunderfives.co.uk; amandagilbert@forunderfives.co.uk</v>
          </cell>
          <cell r="L74" t="str">
            <v>Carlton Boulevard</v>
          </cell>
          <cell r="M74" t="str">
            <v>Outer Circle Road</v>
          </cell>
          <cell r="O74" t="str">
            <v>Lincoln</v>
          </cell>
          <cell r="P74" t="str">
            <v>LN2 4WA</v>
          </cell>
          <cell r="R74" t="str">
            <v>Carrie-Ann McLernon</v>
          </cell>
          <cell r="S74">
            <v>264343</v>
          </cell>
          <cell r="T74" t="str">
            <v>Good</v>
          </cell>
          <cell r="U74">
            <v>41789</v>
          </cell>
          <cell r="V74" t="str">
            <v>Good</v>
          </cell>
          <cell r="W74">
            <v>40952</v>
          </cell>
          <cell r="X74" t="str">
            <v>FDC</v>
          </cell>
          <cell r="Y74" t="str">
            <v>Private</v>
          </cell>
          <cell r="Z74" t="str">
            <v>Private Owner</v>
          </cell>
          <cell r="AA74" t="str">
            <v>n/a</v>
          </cell>
          <cell r="AB74" t="str">
            <v>Companies House</v>
          </cell>
          <cell r="AC74" t="str">
            <v>02490035</v>
          </cell>
          <cell r="AD74" t="str">
            <v>EYE</v>
          </cell>
          <cell r="AE74" t="str">
            <v>Yes</v>
          </cell>
          <cell r="AF74" t="str">
            <v>No</v>
          </cell>
          <cell r="AG74" t="str">
            <v>Yes</v>
          </cell>
          <cell r="AI74">
            <v>304094</v>
          </cell>
          <cell r="AJ74" t="str">
            <v>No</v>
          </cell>
          <cell r="AK74" t="str">
            <v>No</v>
          </cell>
          <cell r="AL74" t="str">
            <v>No</v>
          </cell>
        </row>
        <row r="75">
          <cell r="A75">
            <v>684071</v>
          </cell>
          <cell r="B75" t="str">
            <v>Carlton Kids Childminding</v>
          </cell>
          <cell r="C75" t="e">
            <v>#REF!</v>
          </cell>
          <cell r="D75" t="e">
            <v>#REF!</v>
          </cell>
          <cell r="E75" t="str">
            <v>LN2 4WQ</v>
          </cell>
          <cell r="F75" t="e">
            <v>#REF!</v>
          </cell>
          <cell r="G75" t="str">
            <v>As per mailing address</v>
          </cell>
          <cell r="H75" t="str">
            <v xml:space="preserve">Kelly Rothwell </v>
          </cell>
          <cell r="I75" t="str">
            <v>Childminder</v>
          </cell>
          <cell r="J75" t="str">
            <v>07909091754</v>
          </cell>
          <cell r="K75" t="str">
            <v>Carltonkids@hotmail.co.uk</v>
          </cell>
          <cell r="L75" t="str">
            <v xml:space="preserve">20 Ross Close </v>
          </cell>
          <cell r="O75" t="str">
            <v>Lincoln</v>
          </cell>
          <cell r="P75" t="str">
            <v xml:space="preserve">LN2 4WQ </v>
          </cell>
          <cell r="S75">
            <v>471749</v>
          </cell>
          <cell r="T75" t="str">
            <v>Good</v>
          </cell>
          <cell r="U75">
            <v>42436</v>
          </cell>
          <cell r="V75" t="str">
            <v>Good</v>
          </cell>
          <cell r="W75">
            <v>41765</v>
          </cell>
          <cell r="X75" t="str">
            <v>Childminder</v>
          </cell>
          <cell r="Y75" t="str">
            <v>Childminder</v>
          </cell>
          <cell r="Z75" t="str">
            <v>Childminder</v>
          </cell>
          <cell r="AA75" t="str">
            <v>n/a</v>
          </cell>
          <cell r="AB75" t="str">
            <v>Sole Trader</v>
          </cell>
          <cell r="AD75" t="str">
            <v>EYE</v>
          </cell>
          <cell r="AE75" t="str">
            <v>Yes</v>
          </cell>
          <cell r="AF75" t="str">
            <v>Yes</v>
          </cell>
          <cell r="AG75" t="str">
            <v>Yes</v>
          </cell>
          <cell r="AI75">
            <v>323550</v>
          </cell>
          <cell r="AJ75" t="str">
            <v>No</v>
          </cell>
          <cell r="AK75" t="str">
            <v>Yes</v>
          </cell>
          <cell r="AL75" t="str">
            <v>No</v>
          </cell>
        </row>
        <row r="76">
          <cell r="A76">
            <v>511076</v>
          </cell>
          <cell r="B76" t="str">
            <v>Carol Mason</v>
          </cell>
          <cell r="C76" t="e">
            <v>#REF!</v>
          </cell>
          <cell r="D76" t="e">
            <v>#REF!</v>
          </cell>
          <cell r="E76" t="str">
            <v>LN4 4PR</v>
          </cell>
          <cell r="F76" t="e">
            <v>#REF!</v>
          </cell>
          <cell r="G76" t="str">
            <v>As per mailing address</v>
          </cell>
          <cell r="H76" t="str">
            <v>Carol Mason</v>
          </cell>
          <cell r="I76" t="str">
            <v>Childminder</v>
          </cell>
          <cell r="J76" t="str">
            <v>01526 345200</v>
          </cell>
          <cell r="K76" t="str">
            <v>carolmason06@hotmail.co.uk</v>
          </cell>
          <cell r="L76" t="str">
            <v>13 Dryden Court</v>
          </cell>
          <cell r="M76" t="str">
            <v>Clinton Park</v>
          </cell>
          <cell r="O76" t="str">
            <v>Tattershall</v>
          </cell>
          <cell r="P76" t="str">
            <v>LN4 4PR</v>
          </cell>
          <cell r="S76">
            <v>283152</v>
          </cell>
          <cell r="T76" t="str">
            <v>Good</v>
          </cell>
          <cell r="U76">
            <v>40610</v>
          </cell>
          <cell r="X76" t="str">
            <v>Childminder</v>
          </cell>
          <cell r="Y76" t="str">
            <v>Childminder</v>
          </cell>
          <cell r="Z76" t="str">
            <v>Childminder</v>
          </cell>
          <cell r="AA76" t="str">
            <v>n/a</v>
          </cell>
          <cell r="AB76" t="str">
            <v>Sole Trader</v>
          </cell>
          <cell r="AD76" t="str">
            <v>EYE</v>
          </cell>
          <cell r="AE76" t="str">
            <v>Yes</v>
          </cell>
          <cell r="AF76" t="str">
            <v>No</v>
          </cell>
          <cell r="AG76" t="str">
            <v>Yes</v>
          </cell>
          <cell r="AI76">
            <v>306200</v>
          </cell>
          <cell r="AJ76" t="str">
            <v>No</v>
          </cell>
          <cell r="AK76" t="str">
            <v>No</v>
          </cell>
          <cell r="AL76" t="str">
            <v>No</v>
          </cell>
        </row>
        <row r="77">
          <cell r="A77" t="str">
            <v>N/A</v>
          </cell>
          <cell r="B77" t="str">
            <v>Carol Starbuck</v>
          </cell>
          <cell r="C77" t="e">
            <v>#REF!</v>
          </cell>
          <cell r="D77" t="e">
            <v>#REF!</v>
          </cell>
          <cell r="E77" t="str">
            <v>LN3 5UE</v>
          </cell>
          <cell r="F77" t="e">
            <v>#REF!</v>
          </cell>
          <cell r="G77" t="str">
            <v>As per mailing address</v>
          </cell>
          <cell r="H77" t="str">
            <v>Carol Starbuck</v>
          </cell>
          <cell r="I77" t="str">
            <v>Childminder</v>
          </cell>
          <cell r="J77" t="str">
            <v>07712 890431</v>
          </cell>
          <cell r="K77" t="str">
            <v>cas123@fsmail.net</v>
          </cell>
          <cell r="L77" t="str">
            <v>Tigh-Cuthaigh</v>
          </cell>
          <cell r="M77" t="str">
            <v>Wood Lane</v>
          </cell>
          <cell r="O77" t="str">
            <v>Bardney</v>
          </cell>
          <cell r="P77" t="str">
            <v>LN3 5UE</v>
          </cell>
          <cell r="T77" t="str">
            <v>Awaiting</v>
          </cell>
          <cell r="X77" t="str">
            <v>Childminder</v>
          </cell>
          <cell r="Y77" t="str">
            <v>Childminder</v>
          </cell>
          <cell r="Z77" t="str">
            <v>Childminder</v>
          </cell>
          <cell r="AA77" t="str">
            <v>n/a</v>
          </cell>
          <cell r="AB77" t="str">
            <v>Sole Trader</v>
          </cell>
          <cell r="AD77" t="str">
            <v>Non EYE</v>
          </cell>
          <cell r="AE77" t="str">
            <v>Non EYE</v>
          </cell>
          <cell r="AF77" t="str">
            <v>No</v>
          </cell>
          <cell r="AG77" t="str">
            <v>No</v>
          </cell>
          <cell r="AH77" t="str">
            <v>Yes</v>
          </cell>
          <cell r="AI77" t="str">
            <v>Non EYE</v>
          </cell>
          <cell r="AJ77" t="str">
            <v>No</v>
          </cell>
          <cell r="AK77" t="str">
            <v>No</v>
          </cell>
          <cell r="AL77" t="str">
            <v>No</v>
          </cell>
        </row>
        <row r="78">
          <cell r="A78">
            <v>533148</v>
          </cell>
          <cell r="B78" t="str">
            <v>Carole Pearson</v>
          </cell>
          <cell r="C78" t="e">
            <v>#REF!</v>
          </cell>
          <cell r="D78" t="e">
            <v>#REF!</v>
          </cell>
          <cell r="E78" t="str">
            <v>NG32 1HP</v>
          </cell>
          <cell r="F78" t="e">
            <v>#REF!</v>
          </cell>
          <cell r="G78" t="str">
            <v>As per mailing address</v>
          </cell>
          <cell r="H78" t="str">
            <v>Carole Pearson</v>
          </cell>
          <cell r="I78" t="str">
            <v>Childminder</v>
          </cell>
          <cell r="J78" t="str">
            <v>01476 560782</v>
          </cell>
          <cell r="K78" t="str">
            <v>pearson1hp@btinternet.com</v>
          </cell>
          <cell r="L78" t="str">
            <v>28 Swinehill</v>
          </cell>
          <cell r="N78" t="str">
            <v>Harlaxton</v>
          </cell>
          <cell r="O78" t="str">
            <v>Grantham</v>
          </cell>
          <cell r="P78" t="str">
            <v>NG32 1HP</v>
          </cell>
          <cell r="S78">
            <v>208688</v>
          </cell>
          <cell r="T78" t="str">
            <v>Good</v>
          </cell>
          <cell r="U78">
            <v>42121</v>
          </cell>
          <cell r="V78" t="str">
            <v>Good</v>
          </cell>
          <cell r="W78">
            <v>39839</v>
          </cell>
          <cell r="X78" t="str">
            <v>Childminder</v>
          </cell>
          <cell r="Y78" t="str">
            <v>Childminder</v>
          </cell>
          <cell r="Z78" t="str">
            <v>Childminder</v>
          </cell>
          <cell r="AA78" t="str">
            <v>n/a</v>
          </cell>
          <cell r="AB78" t="str">
            <v>Sole Trader</v>
          </cell>
          <cell r="AD78" t="str">
            <v>EYE</v>
          </cell>
          <cell r="AE78" t="str">
            <v>Yes</v>
          </cell>
          <cell r="AF78" t="str">
            <v>No</v>
          </cell>
          <cell r="AG78" t="str">
            <v>No</v>
          </cell>
          <cell r="AI78">
            <v>303525</v>
          </cell>
          <cell r="AJ78" t="str">
            <v>No</v>
          </cell>
          <cell r="AK78" t="str">
            <v>No</v>
          </cell>
          <cell r="AL78" t="str">
            <v>No</v>
          </cell>
        </row>
        <row r="79">
          <cell r="A79">
            <v>683986</v>
          </cell>
          <cell r="B79" t="str">
            <v>Caroles Child Care</v>
          </cell>
          <cell r="C79" t="e">
            <v>#REF!</v>
          </cell>
          <cell r="D79" t="e">
            <v>#REF!</v>
          </cell>
          <cell r="E79" t="str">
            <v>PE12 8SD</v>
          </cell>
          <cell r="F79" t="e">
            <v>#REF!</v>
          </cell>
          <cell r="G79" t="str">
            <v>As per mailing address</v>
          </cell>
          <cell r="H79" t="str">
            <v>Carole Ord</v>
          </cell>
          <cell r="I79" t="str">
            <v>Childminder</v>
          </cell>
          <cell r="J79" t="str">
            <v>01406 540630</v>
          </cell>
          <cell r="K79" t="str">
            <v>carole-ord@hotmail.co.uk</v>
          </cell>
          <cell r="L79" t="str">
            <v xml:space="preserve">Dorittchy Joys Bank </v>
          </cell>
          <cell r="N79" t="str">
            <v>Holbeach St Johns</v>
          </cell>
          <cell r="O79" t="str">
            <v>Spalding</v>
          </cell>
          <cell r="P79" t="str">
            <v xml:space="preserve">PE12 8SD </v>
          </cell>
          <cell r="S79">
            <v>209155</v>
          </cell>
          <cell r="T79" t="str">
            <v>Good</v>
          </cell>
          <cell r="U79">
            <v>42040</v>
          </cell>
          <cell r="V79" t="str">
            <v>Satisfactory</v>
          </cell>
          <cell r="W79">
            <v>39884</v>
          </cell>
          <cell r="X79" t="str">
            <v>Childminder</v>
          </cell>
          <cell r="Y79" t="str">
            <v>Childminder</v>
          </cell>
          <cell r="Z79" t="str">
            <v>Childminder</v>
          </cell>
          <cell r="AA79" t="str">
            <v>n/a</v>
          </cell>
          <cell r="AB79" t="str">
            <v>Sole Trader</v>
          </cell>
          <cell r="AD79" t="str">
            <v>EYE</v>
          </cell>
          <cell r="AE79" t="str">
            <v>Yes</v>
          </cell>
          <cell r="AF79" t="str">
            <v>Yes</v>
          </cell>
          <cell r="AG79" t="str">
            <v>No</v>
          </cell>
          <cell r="AI79">
            <v>317232</v>
          </cell>
          <cell r="AJ79" t="str">
            <v>No</v>
          </cell>
          <cell r="AK79" t="str">
            <v>No</v>
          </cell>
          <cell r="AL79" t="str">
            <v>No</v>
          </cell>
        </row>
        <row r="80">
          <cell r="A80">
            <v>500085</v>
          </cell>
          <cell r="B80" t="str">
            <v>Caroline's Childcare</v>
          </cell>
          <cell r="C80" t="e">
            <v>#REF!</v>
          </cell>
          <cell r="D80" t="e">
            <v>#REF!</v>
          </cell>
          <cell r="E80" t="str">
            <v>PE25 2TG</v>
          </cell>
          <cell r="F80" t="e">
            <v>#REF!</v>
          </cell>
          <cell r="G80" t="str">
            <v>As per mailing address</v>
          </cell>
          <cell r="H80" t="str">
            <v>Caroline Miller</v>
          </cell>
          <cell r="I80" t="str">
            <v>Childminder</v>
          </cell>
          <cell r="J80" t="str">
            <v>01754 228371</v>
          </cell>
          <cell r="K80" t="str">
            <v>carolineschildcare252@gmail.com</v>
          </cell>
          <cell r="L80" t="str">
            <v>2 Glentworth Crescent</v>
          </cell>
          <cell r="O80" t="str">
            <v>Skegness</v>
          </cell>
          <cell r="P80" t="str">
            <v>PE25 2TG</v>
          </cell>
          <cell r="S80">
            <v>239703</v>
          </cell>
          <cell r="T80" t="str">
            <v>Good</v>
          </cell>
          <cell r="U80">
            <v>41388</v>
          </cell>
          <cell r="X80" t="str">
            <v>Childminder</v>
          </cell>
          <cell r="Y80" t="str">
            <v>Childminder</v>
          </cell>
          <cell r="Z80" t="str">
            <v>Childminder</v>
          </cell>
          <cell r="AA80" t="str">
            <v>n/a</v>
          </cell>
          <cell r="AB80" t="str">
            <v>Sole Trader</v>
          </cell>
          <cell r="AD80" t="str">
            <v>EYE</v>
          </cell>
          <cell r="AE80" t="str">
            <v>Yes</v>
          </cell>
          <cell r="AF80" t="str">
            <v>No</v>
          </cell>
          <cell r="AG80" t="str">
            <v>Yes</v>
          </cell>
          <cell r="AI80">
            <v>304751</v>
          </cell>
          <cell r="AJ80" t="str">
            <v>No</v>
          </cell>
          <cell r="AK80" t="str">
            <v>No</v>
          </cell>
          <cell r="AL80" t="str">
            <v>No</v>
          </cell>
        </row>
        <row r="81">
          <cell r="A81">
            <v>684165</v>
          </cell>
          <cell r="B81" t="str">
            <v>Carolyn Rogers</v>
          </cell>
          <cell r="C81" t="e">
            <v>#REF!</v>
          </cell>
          <cell r="D81" t="e">
            <v>#REF!</v>
          </cell>
          <cell r="E81" t="str">
            <v>PE12 6HY</v>
          </cell>
          <cell r="F81" t="e">
            <v>#REF!</v>
          </cell>
          <cell r="G81" t="str">
            <v>As per mailing address</v>
          </cell>
          <cell r="H81" t="str">
            <v>Carolyn Rogers</v>
          </cell>
          <cell r="I81" t="str">
            <v>Childminder</v>
          </cell>
          <cell r="J81" t="str">
            <v>01406 371017</v>
          </cell>
          <cell r="K81" t="str">
            <v>csambt@gmail.com</v>
          </cell>
          <cell r="L81" t="str">
            <v>55 broad Gate</v>
          </cell>
          <cell r="N81" t="str">
            <v>Weston Hills</v>
          </cell>
          <cell r="O81" t="str">
            <v>Spalding</v>
          </cell>
          <cell r="P81" t="str">
            <v>PE12 6HY</v>
          </cell>
          <cell r="S81" t="str">
            <v>EY414599</v>
          </cell>
          <cell r="T81" t="str">
            <v>Satisfactory</v>
          </cell>
          <cell r="U81">
            <v>41163</v>
          </cell>
          <cell r="X81" t="str">
            <v>Childminder</v>
          </cell>
          <cell r="Y81" t="str">
            <v>Childminder</v>
          </cell>
          <cell r="Z81" t="str">
            <v>Childminder</v>
          </cell>
          <cell r="AA81" t="str">
            <v>n/a</v>
          </cell>
          <cell r="AB81" t="str">
            <v>Sole Trader</v>
          </cell>
          <cell r="AD81" t="str">
            <v>EYE</v>
          </cell>
          <cell r="AE81" t="str">
            <v>Yes</v>
          </cell>
          <cell r="AG81" t="str">
            <v>No</v>
          </cell>
          <cell r="AI81">
            <v>330900</v>
          </cell>
        </row>
        <row r="82">
          <cell r="A82">
            <v>684107</v>
          </cell>
          <cell r="B82" t="str">
            <v>Carousel Nursery</v>
          </cell>
          <cell r="C82" t="e">
            <v>#REF!</v>
          </cell>
          <cell r="D82" t="e">
            <v>#REF!</v>
          </cell>
          <cell r="E82" t="str">
            <v>PE6 8EY</v>
          </cell>
          <cell r="F82" t="e">
            <v>#REF!</v>
          </cell>
          <cell r="G82" t="str">
            <v>As per mailing address</v>
          </cell>
          <cell r="H82" t="str">
            <v>Charlotte Larreta/Lyn Cox</v>
          </cell>
          <cell r="I82" t="str">
            <v>Owners</v>
          </cell>
          <cell r="J82" t="str">
            <v>01778 348 303</v>
          </cell>
          <cell r="K82" t="str">
            <v>info@carousel-nursery.com</v>
          </cell>
          <cell r="L82" t="str">
            <v>C/O Linchfield CP School</v>
          </cell>
          <cell r="M82" t="str">
            <v>Crowson Way</v>
          </cell>
          <cell r="N82" t="str">
            <v>Deeping St James</v>
          </cell>
          <cell r="O82" t="str">
            <v>Peterborough</v>
          </cell>
          <cell r="P82" t="str">
            <v>PE6 8EY</v>
          </cell>
          <cell r="Q82" t="str">
            <v>Carousel Nursery</v>
          </cell>
          <cell r="R82" t="str">
            <v>Charlotte Larreta</v>
          </cell>
          <cell r="S82">
            <v>495257</v>
          </cell>
          <cell r="T82" t="str">
            <v>Awaiting</v>
          </cell>
          <cell r="U82" t="str">
            <v>Awaiting</v>
          </cell>
          <cell r="X82" t="str">
            <v>FDC</v>
          </cell>
          <cell r="Y82" t="str">
            <v>Private</v>
          </cell>
          <cell r="Z82" t="str">
            <v>Private Owner</v>
          </cell>
          <cell r="AA82" t="str">
            <v>n/a</v>
          </cell>
          <cell r="AB82" t="str">
            <v>Partnership</v>
          </cell>
          <cell r="AC82" t="str">
            <v>Charlotte Larretta/Lyn Cox</v>
          </cell>
          <cell r="AD82" t="str">
            <v>EYE</v>
          </cell>
          <cell r="AE82" t="str">
            <v>Yes</v>
          </cell>
          <cell r="AF82" t="str">
            <v>No</v>
          </cell>
          <cell r="AG82" t="str">
            <v>Yes</v>
          </cell>
          <cell r="AI82">
            <v>326944</v>
          </cell>
          <cell r="AK82" t="str">
            <v>No</v>
          </cell>
        </row>
        <row r="83">
          <cell r="A83">
            <v>683790</v>
          </cell>
          <cell r="B83" t="str">
            <v>Cathedral Childcare</v>
          </cell>
          <cell r="C83" t="e">
            <v>#REF!</v>
          </cell>
          <cell r="D83" t="e">
            <v>#REF!</v>
          </cell>
          <cell r="E83" t="str">
            <v>LN2 1RP</v>
          </cell>
          <cell r="F83" t="e">
            <v>#REF!</v>
          </cell>
          <cell r="G83" t="str">
            <v>As per mailing address</v>
          </cell>
          <cell r="H83" t="str">
            <v>Samantha Stapleton</v>
          </cell>
          <cell r="I83" t="str">
            <v>Childminder</v>
          </cell>
          <cell r="J83" t="str">
            <v>01522 852706</v>
          </cell>
          <cell r="K83" t="str">
            <v>sam.stapleton83@virginmedia.com</v>
          </cell>
          <cell r="L83" t="str">
            <v>4 Haffenden Road</v>
          </cell>
          <cell r="O83" t="str">
            <v>Lincoln</v>
          </cell>
          <cell r="P83" t="str">
            <v>LN2 1RP</v>
          </cell>
          <cell r="S83">
            <v>428978</v>
          </cell>
          <cell r="T83" t="str">
            <v>Outstanding</v>
          </cell>
          <cell r="U83">
            <v>42494</v>
          </cell>
          <cell r="V83" t="str">
            <v>Good</v>
          </cell>
          <cell r="W83">
            <v>40927</v>
          </cell>
          <cell r="X83" t="str">
            <v>Childminder</v>
          </cell>
          <cell r="Y83" t="str">
            <v>Childminder</v>
          </cell>
          <cell r="Z83" t="str">
            <v>Childminder</v>
          </cell>
          <cell r="AA83" t="str">
            <v>n/a</v>
          </cell>
          <cell r="AB83" t="str">
            <v>Sole Trader</v>
          </cell>
          <cell r="AD83" t="str">
            <v>EYE</v>
          </cell>
          <cell r="AE83" t="str">
            <v>Yes</v>
          </cell>
          <cell r="AF83" t="str">
            <v>No</v>
          </cell>
          <cell r="AG83" t="str">
            <v>Yes</v>
          </cell>
          <cell r="AI83">
            <v>310209</v>
          </cell>
          <cell r="AJ83" t="str">
            <v>No</v>
          </cell>
          <cell r="AK83" t="str">
            <v>No</v>
          </cell>
          <cell r="AL83" t="str">
            <v>No</v>
          </cell>
        </row>
        <row r="84">
          <cell r="A84">
            <v>546412</v>
          </cell>
          <cell r="B84" t="str">
            <v>Caythorpe Preschool</v>
          </cell>
          <cell r="C84" t="e">
            <v>#REF!</v>
          </cell>
          <cell r="D84" t="e">
            <v>#REF!</v>
          </cell>
          <cell r="E84" t="str">
            <v>NG32 3DR</v>
          </cell>
          <cell r="F84" t="e">
            <v>#REF!</v>
          </cell>
          <cell r="G84" t="str">
            <v>As per mailing address</v>
          </cell>
          <cell r="H84" t="str">
            <v>Debbie Pinfold</v>
          </cell>
          <cell r="I84" t="str">
            <v>Manager</v>
          </cell>
          <cell r="J84" t="str">
            <v>07952 990710/ 01400 272036</v>
          </cell>
          <cell r="K84" t="str">
            <v>caythorpepreschool@googlemail.com</v>
          </cell>
          <cell r="L84" t="str">
            <v>Caythorpe Primary School</v>
          </cell>
          <cell r="M84" t="str">
            <v>High Street</v>
          </cell>
          <cell r="N84" t="str">
            <v>Caythorpe</v>
          </cell>
          <cell r="O84" t="str">
            <v>Grantham</v>
          </cell>
          <cell r="P84" t="str">
            <v>NG32 3DR</v>
          </cell>
          <cell r="R84" t="str">
            <v>Christine Fritzsche</v>
          </cell>
          <cell r="S84">
            <v>411679</v>
          </cell>
          <cell r="T84" t="str">
            <v>Good</v>
          </cell>
          <cell r="U84">
            <v>41954</v>
          </cell>
          <cell r="V84" t="str">
            <v>Good</v>
          </cell>
          <cell r="W84">
            <v>40739</v>
          </cell>
          <cell r="X84" t="str">
            <v>Sessional</v>
          </cell>
          <cell r="Y84" t="str">
            <v>Voluntary</v>
          </cell>
          <cell r="Z84" t="str">
            <v>Committee</v>
          </cell>
          <cell r="AA84" t="str">
            <v>Lindsey Leafe</v>
          </cell>
          <cell r="AB84" t="str">
            <v>Charity</v>
          </cell>
          <cell r="AC84" t="str">
            <v>1041083</v>
          </cell>
          <cell r="AD84" t="str">
            <v>EYE</v>
          </cell>
          <cell r="AE84" t="str">
            <v>Yes</v>
          </cell>
          <cell r="AF84" t="str">
            <v>No</v>
          </cell>
          <cell r="AG84" t="str">
            <v>Yes</v>
          </cell>
          <cell r="AI84">
            <v>301685</v>
          </cell>
          <cell r="AJ84" t="str">
            <v>No</v>
          </cell>
          <cell r="AK84" t="str">
            <v>No</v>
          </cell>
          <cell r="AL84" t="str">
            <v>No</v>
          </cell>
        </row>
        <row r="85">
          <cell r="A85">
            <v>684062</v>
          </cell>
          <cell r="B85" t="str">
            <v>Charlene Dixon Childminder</v>
          </cell>
          <cell r="C85" t="e">
            <v>#REF!</v>
          </cell>
          <cell r="D85" t="e">
            <v>#REF!</v>
          </cell>
          <cell r="E85" t="str">
            <v>LN6 9EP</v>
          </cell>
          <cell r="F85" t="e">
            <v>#REF!</v>
          </cell>
          <cell r="G85" t="str">
            <v>As per mailing address</v>
          </cell>
          <cell r="H85" t="str">
            <v>Charlene Dixon</v>
          </cell>
          <cell r="I85" t="str">
            <v>Childminder</v>
          </cell>
          <cell r="J85" t="str">
            <v>01522 778233</v>
          </cell>
          <cell r="K85" t="str">
            <v>charldix@btconnect.com</v>
          </cell>
          <cell r="L85" t="str">
            <v>27 High Street</v>
          </cell>
          <cell r="N85" t="str">
            <v>North Scarle</v>
          </cell>
          <cell r="O85" t="str">
            <v>Lincoln</v>
          </cell>
          <cell r="P85" t="str">
            <v>LN6 9EP</v>
          </cell>
          <cell r="S85">
            <v>480653</v>
          </cell>
          <cell r="T85" t="str">
            <v>Good</v>
          </cell>
          <cell r="U85">
            <v>42600</v>
          </cell>
          <cell r="X85" t="str">
            <v>Childminder</v>
          </cell>
          <cell r="Y85" t="str">
            <v>Childminder</v>
          </cell>
          <cell r="Z85" t="str">
            <v>Childminder</v>
          </cell>
          <cell r="AA85" t="str">
            <v>n/a</v>
          </cell>
          <cell r="AB85" t="str">
            <v>Sole Trader</v>
          </cell>
          <cell r="AD85" t="str">
            <v>EYE</v>
          </cell>
          <cell r="AE85" t="str">
            <v>Yes</v>
          </cell>
          <cell r="AF85" t="str">
            <v>No</v>
          </cell>
          <cell r="AG85" t="str">
            <v>Yes</v>
          </cell>
          <cell r="AI85">
            <v>322597</v>
          </cell>
          <cell r="AJ85" t="str">
            <v>No</v>
          </cell>
          <cell r="AK85" t="str">
            <v>Yes</v>
          </cell>
          <cell r="AL85" t="str">
            <v>No</v>
          </cell>
        </row>
        <row r="86">
          <cell r="A86">
            <v>515706</v>
          </cell>
          <cell r="B86" t="str">
            <v>Cheeky Monkeys Day Nursery</v>
          </cell>
          <cell r="C86" t="e">
            <v>#REF!</v>
          </cell>
          <cell r="D86" t="e">
            <v>#REF!</v>
          </cell>
          <cell r="E86" t="str">
            <v>LN7 6PH</v>
          </cell>
          <cell r="F86" t="e">
            <v>#REF!</v>
          </cell>
          <cell r="G86" t="str">
            <v>As per mailing address</v>
          </cell>
          <cell r="H86" t="str">
            <v>Michelle Dowse</v>
          </cell>
          <cell r="I86" t="str">
            <v>Manager</v>
          </cell>
          <cell r="J86" t="str">
            <v>01652 678631 / 07970942405</v>
          </cell>
          <cell r="K86" t="str">
            <v>info@cheekymonkeys-daynursery.co.uk</v>
          </cell>
          <cell r="L86" t="str">
            <v xml:space="preserve">Keptie House, </v>
          </cell>
          <cell r="M86" t="str">
            <v>Brigg Road</v>
          </cell>
          <cell r="N86" t="str">
            <v>South Kelsey</v>
          </cell>
          <cell r="O86" t="str">
            <v>Caistor</v>
          </cell>
          <cell r="P86" t="str">
            <v>LN7 6PH</v>
          </cell>
          <cell r="Q86" t="str">
            <v>Abacus Day Nursery</v>
          </cell>
          <cell r="S86">
            <v>384826</v>
          </cell>
          <cell r="T86" t="str">
            <v>Good</v>
          </cell>
          <cell r="U86">
            <v>41690</v>
          </cell>
          <cell r="V86" t="str">
            <v>Good</v>
          </cell>
          <cell r="W86">
            <v>39918</v>
          </cell>
          <cell r="X86" t="str">
            <v>FDC</v>
          </cell>
          <cell r="Y86" t="str">
            <v>Private</v>
          </cell>
          <cell r="Z86" t="str">
            <v>Private Owner</v>
          </cell>
          <cell r="AA86" t="str">
            <v>n/a</v>
          </cell>
          <cell r="AB86" t="str">
            <v>Sole Trader</v>
          </cell>
          <cell r="AC86" t="str">
            <v>MICHELLE DOWSE</v>
          </cell>
          <cell r="AD86" t="str">
            <v>EYE</v>
          </cell>
          <cell r="AE86" t="str">
            <v>Yes</v>
          </cell>
          <cell r="AF86" t="str">
            <v>Yes</v>
          </cell>
          <cell r="AG86" t="str">
            <v>Yes</v>
          </cell>
          <cell r="AI86">
            <v>307114</v>
          </cell>
          <cell r="AJ86" t="str">
            <v>No</v>
          </cell>
          <cell r="AK86" t="str">
            <v>No</v>
          </cell>
          <cell r="AL86" t="str">
            <v>No</v>
          </cell>
        </row>
        <row r="87">
          <cell r="A87">
            <v>683817</v>
          </cell>
          <cell r="B87" t="str">
            <v>Cherry B Day Nursery</v>
          </cell>
          <cell r="C87" t="e">
            <v>#REF!</v>
          </cell>
          <cell r="D87" t="e">
            <v>#REF!</v>
          </cell>
          <cell r="E87" t="str">
            <v>LN3 4AD</v>
          </cell>
          <cell r="F87" t="e">
            <v>#REF!</v>
          </cell>
          <cell r="G87" t="str">
            <v>As per mailing address</v>
          </cell>
          <cell r="H87" t="str">
            <v>Wendy Fisk</v>
          </cell>
          <cell r="I87" t="str">
            <v>Manager</v>
          </cell>
          <cell r="J87" t="str">
            <v>01522 807081</v>
          </cell>
          <cell r="K87" t="str">
            <v>cherrybdaynursery@hotmail.com; wendyclive2@yahoo.co.uk</v>
          </cell>
          <cell r="L87" t="str">
            <v>37 Church Lane</v>
          </cell>
          <cell r="N87" t="str">
            <v>Cherry Willingham</v>
          </cell>
          <cell r="O87" t="str">
            <v>Lincoln</v>
          </cell>
          <cell r="P87" t="str">
            <v>LN3 4AD</v>
          </cell>
          <cell r="S87">
            <v>260006</v>
          </cell>
          <cell r="T87" t="str">
            <v>Good</v>
          </cell>
          <cell r="U87">
            <v>42542</v>
          </cell>
          <cell r="V87" t="str">
            <v>Requires Improvement</v>
          </cell>
          <cell r="W87">
            <v>42326</v>
          </cell>
          <cell r="X87" t="str">
            <v>FDC</v>
          </cell>
          <cell r="Y87" t="str">
            <v>Private</v>
          </cell>
          <cell r="Z87" t="str">
            <v>Private Owner</v>
          </cell>
          <cell r="AA87" t="str">
            <v>n/a</v>
          </cell>
          <cell r="AB87" t="str">
            <v>Sole Trader</v>
          </cell>
          <cell r="AC87" t="str">
            <v>WENDY FISK</v>
          </cell>
          <cell r="AD87" t="str">
            <v>EYE</v>
          </cell>
          <cell r="AE87" t="str">
            <v>Yes</v>
          </cell>
          <cell r="AF87" t="str">
            <v>No</v>
          </cell>
          <cell r="AG87" t="str">
            <v>Yes</v>
          </cell>
          <cell r="AI87">
            <v>306435</v>
          </cell>
          <cell r="AJ87" t="str">
            <v>No</v>
          </cell>
          <cell r="AK87" t="str">
            <v>No</v>
          </cell>
          <cell r="AL87" t="str">
            <v>No</v>
          </cell>
        </row>
        <row r="88">
          <cell r="A88">
            <v>683819</v>
          </cell>
          <cell r="B88" t="str">
            <v>Cherry Cherubs Childcare</v>
          </cell>
          <cell r="C88" t="e">
            <v>#REF!</v>
          </cell>
          <cell r="D88" t="e">
            <v>#REF!</v>
          </cell>
          <cell r="E88" t="str">
            <v>LN3 4JP</v>
          </cell>
          <cell r="F88" t="e">
            <v>#REF!</v>
          </cell>
          <cell r="G88" t="str">
            <v>As per mailing address</v>
          </cell>
          <cell r="H88" t="str">
            <v>Sharon Taylor</v>
          </cell>
          <cell r="I88" t="str">
            <v>Owner</v>
          </cell>
          <cell r="J88" t="str">
            <v>01522 595141 / 07855 671978</v>
          </cell>
          <cell r="K88" t="str">
            <v>taylors194@yahoo.co.uk</v>
          </cell>
          <cell r="L88" t="str">
            <v>64 Croft Lane</v>
          </cell>
          <cell r="N88" t="str">
            <v>Cherry Willingham</v>
          </cell>
          <cell r="O88" t="str">
            <v>Lincoln</v>
          </cell>
          <cell r="P88" t="str">
            <v>LN3 4JP</v>
          </cell>
          <cell r="S88">
            <v>463857</v>
          </cell>
          <cell r="T88" t="str">
            <v>Good</v>
          </cell>
          <cell r="U88">
            <v>41607</v>
          </cell>
          <cell r="X88" t="str">
            <v>FDC</v>
          </cell>
          <cell r="Y88" t="str">
            <v>Private</v>
          </cell>
          <cell r="Z88" t="str">
            <v>Private Owner</v>
          </cell>
          <cell r="AA88" t="str">
            <v>n/a</v>
          </cell>
          <cell r="AB88" t="str">
            <v>Sole Trader</v>
          </cell>
          <cell r="AC88" t="str">
            <v>SHARON TAYLOR</v>
          </cell>
          <cell r="AD88" t="str">
            <v>EYE</v>
          </cell>
          <cell r="AE88" t="str">
            <v>Yes</v>
          </cell>
          <cell r="AF88" t="str">
            <v>No</v>
          </cell>
          <cell r="AG88" t="str">
            <v>Yes</v>
          </cell>
          <cell r="AI88">
            <v>312900</v>
          </cell>
          <cell r="AJ88" t="str">
            <v>Yes</v>
          </cell>
          <cell r="AK88" t="str">
            <v>Yes</v>
          </cell>
          <cell r="AL88" t="str">
            <v>Yes</v>
          </cell>
        </row>
        <row r="89">
          <cell r="A89">
            <v>683783</v>
          </cell>
          <cell r="B89" t="str">
            <v xml:space="preserve">Cherry Cherubs Childcare </v>
          </cell>
          <cell r="C89" t="e">
            <v>#REF!</v>
          </cell>
          <cell r="D89" t="e">
            <v>#REF!</v>
          </cell>
          <cell r="E89" t="str">
            <v>LN3 4JP</v>
          </cell>
          <cell r="F89" t="e">
            <v>#REF!</v>
          </cell>
          <cell r="G89" t="str">
            <v>As per mailing address</v>
          </cell>
          <cell r="H89" t="str">
            <v>S Taylor</v>
          </cell>
          <cell r="I89" t="str">
            <v>Childminder</v>
          </cell>
          <cell r="J89" t="str">
            <v>01522 595141</v>
          </cell>
          <cell r="K89" t="str">
            <v>taylors194@yahoo.co.uk</v>
          </cell>
          <cell r="L89" t="str">
            <v>64 Croft Lane</v>
          </cell>
          <cell r="N89" t="str">
            <v>Cherry Willingham</v>
          </cell>
          <cell r="O89" t="str">
            <v>Lincoln</v>
          </cell>
          <cell r="P89" t="str">
            <v>LN3 4JP</v>
          </cell>
          <cell r="S89">
            <v>350381</v>
          </cell>
          <cell r="T89" t="str">
            <v>Good</v>
          </cell>
          <cell r="U89">
            <v>41374</v>
          </cell>
          <cell r="X89" t="str">
            <v>Childminder</v>
          </cell>
          <cell r="Y89" t="str">
            <v>Childminder</v>
          </cell>
          <cell r="Z89" t="str">
            <v>Childminder</v>
          </cell>
          <cell r="AA89" t="str">
            <v>n/a</v>
          </cell>
          <cell r="AB89" t="str">
            <v>Sole Trader</v>
          </cell>
          <cell r="AD89" t="str">
            <v>Non EYE</v>
          </cell>
          <cell r="AE89" t="str">
            <v>Non EYE</v>
          </cell>
          <cell r="AF89" t="str">
            <v>No</v>
          </cell>
          <cell r="AG89" t="str">
            <v>No</v>
          </cell>
          <cell r="AI89">
            <v>312900</v>
          </cell>
          <cell r="AJ89" t="str">
            <v>No</v>
          </cell>
          <cell r="AK89" t="str">
            <v>No</v>
          </cell>
          <cell r="AL89" t="str">
            <v>No</v>
          </cell>
        </row>
        <row r="90">
          <cell r="A90">
            <v>585063</v>
          </cell>
          <cell r="B90" t="str">
            <v>Cherry Tots Pre-school Play Group</v>
          </cell>
          <cell r="C90" t="e">
            <v>#REF!</v>
          </cell>
          <cell r="D90" t="e">
            <v>#REF!</v>
          </cell>
          <cell r="E90" t="str">
            <v>LN3 4BD</v>
          </cell>
          <cell r="F90" t="e">
            <v>#REF!</v>
          </cell>
          <cell r="G90" t="str">
            <v>Cherry Willingham Primary School
Lime Grove
Cherry Willingham
Lincoln
LN3 4BD</v>
          </cell>
          <cell r="H90" t="str">
            <v>Carol Quincey</v>
          </cell>
          <cell r="I90" t="str">
            <v>Teacher</v>
          </cell>
          <cell r="J90" t="str">
            <v>07709 291009</v>
          </cell>
          <cell r="K90" t="str">
            <v>cherrytotsps@gmail.com</v>
          </cell>
          <cell r="L90" t="str">
            <v>31 Westfield Drive</v>
          </cell>
          <cell r="N90" t="str">
            <v>North Greetwell</v>
          </cell>
          <cell r="O90" t="str">
            <v>Lincoln</v>
          </cell>
          <cell r="P90" t="str">
            <v>LN2 4RE</v>
          </cell>
          <cell r="R90" t="str">
            <v>Carol Quincy</v>
          </cell>
          <cell r="S90">
            <v>253540</v>
          </cell>
          <cell r="T90" t="str">
            <v>Good</v>
          </cell>
          <cell r="U90">
            <v>42291</v>
          </cell>
          <cell r="V90" t="str">
            <v>Requires Improvement</v>
          </cell>
          <cell r="W90">
            <v>41926</v>
          </cell>
          <cell r="X90" t="str">
            <v>Sessional</v>
          </cell>
          <cell r="Y90" t="str">
            <v>Voluntary</v>
          </cell>
          <cell r="Z90" t="str">
            <v>Committee</v>
          </cell>
          <cell r="AA90" t="str">
            <v xml:space="preserve">Mrs A Roberts </v>
          </cell>
          <cell r="AB90" t="str">
            <v>Charity</v>
          </cell>
          <cell r="AC90" t="str">
            <v>1037196</v>
          </cell>
          <cell r="AD90" t="str">
            <v>EYE</v>
          </cell>
          <cell r="AE90" t="str">
            <v>Yes</v>
          </cell>
          <cell r="AF90" t="str">
            <v>No</v>
          </cell>
          <cell r="AG90" t="str">
            <v>Yes</v>
          </cell>
          <cell r="AI90">
            <v>300269</v>
          </cell>
          <cell r="AJ90" t="str">
            <v>No</v>
          </cell>
          <cell r="AK90" t="str">
            <v>No</v>
          </cell>
          <cell r="AL90" t="str">
            <v>No</v>
          </cell>
        </row>
        <row r="91">
          <cell r="A91">
            <v>683903</v>
          </cell>
          <cell r="B91" t="str">
            <v>Cherry Trees Day Nursery</v>
          </cell>
          <cell r="C91" t="e">
            <v>#REF!</v>
          </cell>
          <cell r="D91" t="e">
            <v>#REF!</v>
          </cell>
          <cell r="E91" t="str">
            <v>LN6 7XN</v>
          </cell>
          <cell r="F91" t="e">
            <v>#REF!</v>
          </cell>
          <cell r="G91" t="str">
            <v>As per mailing address</v>
          </cell>
          <cell r="H91" t="str">
            <v>Karen Ashmore</v>
          </cell>
          <cell r="I91" t="str">
            <v>Manager</v>
          </cell>
          <cell r="J91" t="str">
            <v>01522 530456</v>
          </cell>
          <cell r="K91" t="str">
            <v>cherrytreenursery@hotmail.co.uk</v>
          </cell>
          <cell r="L91" t="str">
            <v>5 Dixon Way</v>
          </cell>
          <cell r="O91" t="str">
            <v>Lincoln</v>
          </cell>
          <cell r="P91" t="str">
            <v>LN6 7XN</v>
          </cell>
          <cell r="S91">
            <v>473227</v>
          </cell>
          <cell r="T91" t="str">
            <v>Good</v>
          </cell>
          <cell r="U91">
            <v>42157</v>
          </cell>
          <cell r="V91" t="str">
            <v>Inadequate</v>
          </cell>
          <cell r="W91">
            <v>42033</v>
          </cell>
          <cell r="X91" t="str">
            <v>FDC</v>
          </cell>
          <cell r="Y91" t="str">
            <v>Private</v>
          </cell>
          <cell r="Z91" t="str">
            <v>Private Owner</v>
          </cell>
          <cell r="AA91" t="str">
            <v>n/a</v>
          </cell>
          <cell r="AD91" t="str">
            <v xml:space="preserve">EYE </v>
          </cell>
          <cell r="AE91" t="str">
            <v>Yes</v>
          </cell>
          <cell r="AF91" t="str">
            <v>Yes</v>
          </cell>
          <cell r="AG91" t="str">
            <v xml:space="preserve">Yes </v>
          </cell>
          <cell r="AI91">
            <v>315593</v>
          </cell>
          <cell r="AJ91" t="str">
            <v>No</v>
          </cell>
          <cell r="AK91" t="str">
            <v>No</v>
          </cell>
          <cell r="AL91" t="str">
            <v>No</v>
          </cell>
        </row>
        <row r="92">
          <cell r="A92">
            <v>684123</v>
          </cell>
          <cell r="B92" t="str">
            <v>Cherubs Childminding</v>
          </cell>
          <cell r="C92" t="e">
            <v>#REF!</v>
          </cell>
          <cell r="D92" t="e">
            <v>#REF!</v>
          </cell>
          <cell r="E92" t="str">
            <v>PE12 0EE</v>
          </cell>
          <cell r="F92" t="e">
            <v>#REF!</v>
          </cell>
          <cell r="G92" t="str">
            <v>As per mailing address</v>
          </cell>
          <cell r="H92" t="str">
            <v>Laura Day</v>
          </cell>
          <cell r="I92" t="str">
            <v>Childminder</v>
          </cell>
          <cell r="J92" t="str">
            <v>01945 440778</v>
          </cell>
          <cell r="K92" t="str">
            <v>cherubschildminding@outlook.com</v>
          </cell>
          <cell r="L92" t="str">
            <v>16 Chapelgate</v>
          </cell>
          <cell r="O92" t="str">
            <v>Sutton St James</v>
          </cell>
          <cell r="P92" t="str">
            <v>PE12 0EE</v>
          </cell>
          <cell r="R92" t="str">
            <v>Laura Day</v>
          </cell>
          <cell r="S92">
            <v>496471</v>
          </cell>
          <cell r="T92" t="str">
            <v>Awaiting</v>
          </cell>
          <cell r="U92" t="str">
            <v>awaiting</v>
          </cell>
          <cell r="X92" t="str">
            <v>Childminder</v>
          </cell>
          <cell r="Y92" t="str">
            <v>Childminder</v>
          </cell>
          <cell r="Z92" t="str">
            <v>Childminder</v>
          </cell>
          <cell r="AA92" t="str">
            <v>n/a</v>
          </cell>
          <cell r="AB92" t="str">
            <v>Sole Trader</v>
          </cell>
          <cell r="AD92" t="str">
            <v>EYE</v>
          </cell>
          <cell r="AE92" t="str">
            <v>Yes</v>
          </cell>
          <cell r="AF92" t="str">
            <v>Yes</v>
          </cell>
          <cell r="AG92" t="str">
            <v>Yes</v>
          </cell>
          <cell r="AI92">
            <v>327714</v>
          </cell>
          <cell r="AK92" t="str">
            <v>Yes</v>
          </cell>
        </row>
        <row r="93">
          <cell r="A93">
            <v>683981</v>
          </cell>
          <cell r="B93" t="str">
            <v>Children 1st @ The Marina</v>
          </cell>
          <cell r="C93" t="e">
            <v>#REF!</v>
          </cell>
          <cell r="D93" t="e">
            <v>#REF!</v>
          </cell>
          <cell r="E93" t="str">
            <v>LN1 1RD</v>
          </cell>
          <cell r="F93" t="e">
            <v>#REF!</v>
          </cell>
          <cell r="G93" t="str">
            <v>As per mailing address</v>
          </cell>
          <cell r="H93" t="str">
            <v xml:space="preserve">Elaine Cox </v>
          </cell>
          <cell r="I93" t="str">
            <v>Manager</v>
          </cell>
          <cell r="J93" t="str">
            <v>01522 511333</v>
          </cell>
          <cell r="K93" t="str">
            <v>themarina.children1st@breedonhouse.co.uk</v>
          </cell>
          <cell r="L93" t="str">
            <v>Brayford Pool</v>
          </cell>
          <cell r="O93" t="str">
            <v>Lincoln</v>
          </cell>
          <cell r="P93" t="str">
            <v>LN1 1RD</v>
          </cell>
          <cell r="Q93" t="str">
            <v>The Old Station Nursery Ltd Marina</v>
          </cell>
          <cell r="R93" t="str">
            <v>Kellie Loughlin</v>
          </cell>
          <cell r="S93">
            <v>481236</v>
          </cell>
          <cell r="T93" t="str">
            <v>Outstanding</v>
          </cell>
          <cell r="U93">
            <v>42566</v>
          </cell>
          <cell r="X93" t="str">
            <v>FDC</v>
          </cell>
          <cell r="Y93" t="str">
            <v>Private</v>
          </cell>
          <cell r="Z93" t="str">
            <v>Private Owner</v>
          </cell>
          <cell r="AA93" t="str">
            <v>n/a</v>
          </cell>
          <cell r="AB93" t="str">
            <v>Companies House</v>
          </cell>
          <cell r="AC93" t="str">
            <v>04430168</v>
          </cell>
          <cell r="AD93" t="str">
            <v>EYE</v>
          </cell>
          <cell r="AE93" t="str">
            <v>Yes</v>
          </cell>
          <cell r="AF93" t="str">
            <v>No</v>
          </cell>
          <cell r="AG93" t="str">
            <v>Yes</v>
          </cell>
          <cell r="AI93">
            <v>320726</v>
          </cell>
          <cell r="AJ93" t="str">
            <v>No</v>
          </cell>
          <cell r="AK93" t="str">
            <v>No</v>
          </cell>
          <cell r="AL93" t="str">
            <v>No</v>
          </cell>
        </row>
        <row r="94">
          <cell r="A94">
            <v>683982</v>
          </cell>
          <cell r="B94" t="str">
            <v>Children 1st @ The Monks Road</v>
          </cell>
          <cell r="C94" t="e">
            <v>#REF!</v>
          </cell>
          <cell r="D94" t="e">
            <v>#REF!</v>
          </cell>
          <cell r="E94" t="str">
            <v>LN2 5HL</v>
          </cell>
          <cell r="F94" t="e">
            <v>#REF!</v>
          </cell>
          <cell r="G94" t="str">
            <v>As per mailing address</v>
          </cell>
          <cell r="H94" t="str">
            <v>Amy Delaney</v>
          </cell>
          <cell r="I94" t="str">
            <v>Manager</v>
          </cell>
          <cell r="J94" t="str">
            <v>01522 533280</v>
          </cell>
          <cell r="K94" t="str">
            <v>monksroad.children1st@breedonhouse.co.uk</v>
          </cell>
          <cell r="L94" t="str">
            <v>Elm House</v>
          </cell>
          <cell r="M94" t="str">
            <v>9-13 Monks Road</v>
          </cell>
          <cell r="O94" t="str">
            <v>Lincoln</v>
          </cell>
          <cell r="P94" t="str">
            <v>LN2 5HL</v>
          </cell>
          <cell r="Q94" t="str">
            <v>The Old Station Nursery on Monks Road (Elm House)</v>
          </cell>
          <cell r="R94" t="str">
            <v>Amy Delaney</v>
          </cell>
          <cell r="S94">
            <v>481238</v>
          </cell>
          <cell r="T94" t="str">
            <v>Good</v>
          </cell>
          <cell r="U94">
            <v>42445</v>
          </cell>
          <cell r="X94" t="str">
            <v>FDC</v>
          </cell>
          <cell r="Y94" t="str">
            <v>Private</v>
          </cell>
          <cell r="Z94" t="str">
            <v>Private Owner</v>
          </cell>
          <cell r="AA94" t="str">
            <v>n/a</v>
          </cell>
          <cell r="AB94" t="str">
            <v>Companies House</v>
          </cell>
          <cell r="AC94" t="str">
            <v>04430168</v>
          </cell>
          <cell r="AD94" t="str">
            <v>EYE</v>
          </cell>
          <cell r="AE94" t="str">
            <v>Yes</v>
          </cell>
          <cell r="AF94" t="str">
            <v>Yes</v>
          </cell>
          <cell r="AG94" t="str">
            <v>Yes</v>
          </cell>
          <cell r="AI94">
            <v>320728</v>
          </cell>
          <cell r="AJ94" t="str">
            <v>No</v>
          </cell>
          <cell r="AK94" t="str">
            <v>No</v>
          </cell>
          <cell r="AL94" t="str">
            <v>No</v>
          </cell>
        </row>
        <row r="95">
          <cell r="A95">
            <v>683983</v>
          </cell>
          <cell r="B95" t="str">
            <v>Children 1st @ Wragby Road</v>
          </cell>
          <cell r="C95" t="e">
            <v>#REF!</v>
          </cell>
          <cell r="D95" t="e">
            <v>#REF!</v>
          </cell>
          <cell r="E95" t="str">
            <v>LN2 4PL</v>
          </cell>
          <cell r="F95" t="e">
            <v>#REF!</v>
          </cell>
          <cell r="G95" t="str">
            <v>As per mailing address</v>
          </cell>
          <cell r="H95" t="str">
            <v>Louisa Parish</v>
          </cell>
          <cell r="I95" t="str">
            <v>Manager</v>
          </cell>
          <cell r="J95" t="str">
            <v>01522 870111</v>
          </cell>
          <cell r="K95" t="str">
            <v>wragbyroad.children1st@breedonhouse.co.uk</v>
          </cell>
          <cell r="L95" t="str">
            <v>Carlisle Walk</v>
          </cell>
          <cell r="M95" t="str">
            <v>145 Wragby Road</v>
          </cell>
          <cell r="O95" t="str">
            <v>Lincoln</v>
          </cell>
          <cell r="P95" t="str">
            <v>LN2 4PL</v>
          </cell>
          <cell r="Q95" t="str">
            <v>The Old Station Nursery Wragby Road</v>
          </cell>
          <cell r="R95" t="str">
            <v>Tracy Warden</v>
          </cell>
          <cell r="S95">
            <v>481234</v>
          </cell>
          <cell r="T95" t="str">
            <v>Good</v>
          </cell>
          <cell r="U95">
            <v>42418</v>
          </cell>
          <cell r="X95" t="str">
            <v>FDC</v>
          </cell>
          <cell r="Y95" t="str">
            <v>Private</v>
          </cell>
          <cell r="Z95" t="str">
            <v>Private Owner</v>
          </cell>
          <cell r="AA95" t="str">
            <v>n/a</v>
          </cell>
          <cell r="AB95" t="str">
            <v>Companies House</v>
          </cell>
          <cell r="AC95" t="str">
            <v>04430168</v>
          </cell>
          <cell r="AD95" t="str">
            <v>EYE</v>
          </cell>
          <cell r="AE95" t="str">
            <v>Yes</v>
          </cell>
          <cell r="AF95" t="str">
            <v>Yes</v>
          </cell>
          <cell r="AG95" t="str">
            <v>Yes</v>
          </cell>
          <cell r="AI95">
            <v>320727</v>
          </cell>
          <cell r="AJ95" t="str">
            <v>No</v>
          </cell>
          <cell r="AK95" t="str">
            <v>No</v>
          </cell>
          <cell r="AL95" t="str">
            <v>No</v>
          </cell>
        </row>
        <row r="96">
          <cell r="A96">
            <v>546511</v>
          </cell>
          <cell r="B96" t="str">
            <v>Children 1st @ Grantham</v>
          </cell>
          <cell r="C96" t="e">
            <v>#REF!</v>
          </cell>
          <cell r="D96" t="e">
            <v>#REF!</v>
          </cell>
          <cell r="E96" t="str">
            <v>NG31 7XQ</v>
          </cell>
          <cell r="F96" t="e">
            <v>#REF!</v>
          </cell>
          <cell r="G96" t="str">
            <v>As per mailing address</v>
          </cell>
          <cell r="H96" t="str">
            <v>Dawn Daykin</v>
          </cell>
          <cell r="I96" t="str">
            <v>Manager</v>
          </cell>
          <cell r="J96" t="str">
            <v>01476 573188</v>
          </cell>
          <cell r="K96" t="str">
            <v>grantham.children1st@breedonhouse.co.uk;  sarah.children1st@breedonhouse.co.uk</v>
          </cell>
          <cell r="L96" t="str">
            <v>100 Trent Road</v>
          </cell>
          <cell r="O96" t="str">
            <v>Grantham</v>
          </cell>
          <cell r="P96" t="str">
            <v>NG31 7XQ</v>
          </cell>
          <cell r="R96" t="str">
            <v>Harvinder Panesar</v>
          </cell>
          <cell r="S96">
            <v>348009</v>
          </cell>
          <cell r="T96" t="str">
            <v>Outstanding</v>
          </cell>
          <cell r="U96">
            <v>41858</v>
          </cell>
          <cell r="V96" t="str">
            <v>Requires Improvement</v>
          </cell>
          <cell r="W96">
            <v>41604</v>
          </cell>
          <cell r="X96" t="str">
            <v>FDC</v>
          </cell>
          <cell r="Y96" t="str">
            <v>Private</v>
          </cell>
          <cell r="Z96" t="str">
            <v>Private Owner</v>
          </cell>
          <cell r="AA96" t="str">
            <v>n/a</v>
          </cell>
          <cell r="AB96" t="str">
            <v>Sole Trader</v>
          </cell>
          <cell r="AC96" t="str">
            <v>MARGARET MASON</v>
          </cell>
          <cell r="AD96" t="str">
            <v>EYE</v>
          </cell>
          <cell r="AE96" t="str">
            <v>Yes</v>
          </cell>
          <cell r="AF96" t="str">
            <v>Yes</v>
          </cell>
          <cell r="AG96" t="str">
            <v>Yes</v>
          </cell>
          <cell r="AI96">
            <v>304300</v>
          </cell>
          <cell r="AJ96" t="str">
            <v>Yes</v>
          </cell>
          <cell r="AK96" t="str">
            <v>Yes</v>
          </cell>
          <cell r="AL96" t="str">
            <v>Yes</v>
          </cell>
        </row>
        <row r="97">
          <cell r="A97">
            <v>683792</v>
          </cell>
          <cell r="B97" t="str">
            <v>Children First Childminding Service</v>
          </cell>
          <cell r="C97" t="e">
            <v>#REF!</v>
          </cell>
          <cell r="D97" t="e">
            <v>#REF!</v>
          </cell>
          <cell r="E97" t="str">
            <v>NG34 9BN</v>
          </cell>
          <cell r="F97" t="e">
            <v>#REF!</v>
          </cell>
          <cell r="G97" t="str">
            <v>As per mailing address</v>
          </cell>
          <cell r="H97" t="str">
            <v>Deborah Bowring</v>
          </cell>
          <cell r="I97" t="str">
            <v>Childminder</v>
          </cell>
          <cell r="J97" t="str">
            <v>01526 830867/ 07854848187</v>
          </cell>
          <cell r="K97" t="str">
            <v>Debs_bowring@hotmail.co.uk</v>
          </cell>
          <cell r="L97" t="str">
            <v>49 Winchelsea Road</v>
          </cell>
          <cell r="N97" t="str">
            <v>Ruskington</v>
          </cell>
          <cell r="O97" t="str">
            <v>Sleaford</v>
          </cell>
          <cell r="P97" t="str">
            <v>NG34 9BN</v>
          </cell>
          <cell r="S97">
            <v>343472</v>
          </cell>
          <cell r="T97" t="str">
            <v>Outstanding</v>
          </cell>
          <cell r="U97">
            <v>40672</v>
          </cell>
          <cell r="X97" t="str">
            <v>Childminder</v>
          </cell>
          <cell r="Y97" t="str">
            <v>Childminder</v>
          </cell>
          <cell r="Z97" t="str">
            <v>Childminder</v>
          </cell>
          <cell r="AA97" t="str">
            <v>n/a</v>
          </cell>
          <cell r="AB97" t="str">
            <v>Sole Trader</v>
          </cell>
          <cell r="AD97" t="str">
            <v>EYE</v>
          </cell>
          <cell r="AE97" t="str">
            <v>Yes</v>
          </cell>
          <cell r="AF97" t="str">
            <v>No</v>
          </cell>
          <cell r="AG97" t="str">
            <v>Yes</v>
          </cell>
          <cell r="AI97">
            <v>312003</v>
          </cell>
          <cell r="AJ97" t="str">
            <v>No</v>
          </cell>
          <cell r="AK97" t="str">
            <v>No</v>
          </cell>
          <cell r="AL97" t="str">
            <v>No</v>
          </cell>
        </row>
        <row r="98">
          <cell r="A98">
            <v>683875</v>
          </cell>
          <cell r="B98" t="str">
            <v>Church Lane Nursery (0-2 YO's)</v>
          </cell>
          <cell r="C98" t="e">
            <v>#REF!</v>
          </cell>
          <cell r="D98" t="e">
            <v>#REF!</v>
          </cell>
          <cell r="E98" t="str">
            <v>NG34 7DF</v>
          </cell>
          <cell r="F98" t="e">
            <v>#REF!</v>
          </cell>
          <cell r="G98" t="str">
            <v>As per mailing address</v>
          </cell>
          <cell r="H98" t="str">
            <v>Helen Fulcher</v>
          </cell>
          <cell r="I98" t="str">
            <v>Manager/ Head teacher</v>
          </cell>
          <cell r="J98" t="str">
            <v>01529 302696</v>
          </cell>
          <cell r="K98" t="str">
            <v>helen.fulcher@sleafordchurchlane.lincs.sch.uk; Gemma.Blanchard@sleafordchurchlane.lincs.sch.uk</v>
          </cell>
          <cell r="L98" t="str">
            <v>Sleaford Church Lane Primary School</v>
          </cell>
          <cell r="M98" t="str">
            <v>Church Lane</v>
          </cell>
          <cell r="O98" t="str">
            <v>Sleaford</v>
          </cell>
          <cell r="P98" t="str">
            <v>NG34 7DF</v>
          </cell>
          <cell r="Q98" t="str">
            <v xml:space="preserve">Nutkins </v>
          </cell>
          <cell r="R98" t="str">
            <v>Sophie McCordick</v>
          </cell>
          <cell r="S98">
            <v>464622</v>
          </cell>
          <cell r="T98" t="str">
            <v>Good</v>
          </cell>
          <cell r="U98">
            <v>41660</v>
          </cell>
          <cell r="V98" t="str">
            <v>Good</v>
          </cell>
          <cell r="W98">
            <v>40472</v>
          </cell>
          <cell r="X98" t="str">
            <v>FDC</v>
          </cell>
          <cell r="Y98" t="str">
            <v>Sch Gov</v>
          </cell>
          <cell r="Z98" t="str">
            <v>Governing Body</v>
          </cell>
          <cell r="AA98" t="str">
            <v>n/a</v>
          </cell>
          <cell r="AB98" t="e">
            <v>#N/A</v>
          </cell>
          <cell r="AC98" t="e">
            <v>#N/A</v>
          </cell>
          <cell r="AD98" t="str">
            <v>Non EYE</v>
          </cell>
          <cell r="AE98" t="str">
            <v>Non EYE</v>
          </cell>
          <cell r="AF98" t="str">
            <v>No</v>
          </cell>
          <cell r="AG98" t="str">
            <v>No</v>
          </cell>
          <cell r="AI98" t="str">
            <v>S36900</v>
          </cell>
          <cell r="AJ98" t="str">
            <v>No</v>
          </cell>
          <cell r="AK98" t="str">
            <v>No</v>
          </cell>
          <cell r="AL98" t="str">
            <v>No</v>
          </cell>
        </row>
        <row r="99">
          <cell r="A99">
            <v>515356</v>
          </cell>
          <cell r="B99" t="str">
            <v>Cinder Ash Preschool</v>
          </cell>
          <cell r="C99" t="e">
            <v>#REF!</v>
          </cell>
          <cell r="D99" t="e">
            <v>#REF!</v>
          </cell>
          <cell r="E99" t="str">
            <v>PE12 9DJ</v>
          </cell>
          <cell r="F99" t="e">
            <v>#REF!</v>
          </cell>
          <cell r="G99" t="str">
            <v>As per mailing address</v>
          </cell>
          <cell r="H99" t="str">
            <v>Sarah Melton</v>
          </cell>
          <cell r="I99" t="str">
            <v>Manager</v>
          </cell>
          <cell r="J99" t="str">
            <v>07773 303423</v>
          </cell>
          <cell r="K99" t="str">
            <v>cinderashpre-school@hotmail.co.uk</v>
          </cell>
          <cell r="L99" t="str">
            <v>The Pavilion</v>
          </cell>
          <cell r="M99" t="str">
            <v>Cinder Ash Park</v>
          </cell>
          <cell r="N99" t="str">
            <v>Park Road</v>
          </cell>
          <cell r="O99" t="str">
            <v>Long Sutton</v>
          </cell>
          <cell r="P99" t="str">
            <v>PE12 9DJ</v>
          </cell>
          <cell r="S99">
            <v>253615</v>
          </cell>
          <cell r="T99" t="str">
            <v>Good</v>
          </cell>
          <cell r="U99">
            <v>41906</v>
          </cell>
          <cell r="V99" t="str">
            <v>Satisfactory</v>
          </cell>
          <cell r="W99">
            <v>39946</v>
          </cell>
          <cell r="X99" t="str">
            <v>Sessional</v>
          </cell>
          <cell r="Y99" t="str">
            <v>Voluntary</v>
          </cell>
          <cell r="Z99" t="str">
            <v>Committee</v>
          </cell>
          <cell r="AA99" t="str">
            <v>Nicola Cooper</v>
          </cell>
          <cell r="AB99" t="str">
            <v>Charity</v>
          </cell>
          <cell r="AC99" t="str">
            <v>518581</v>
          </cell>
          <cell r="AD99" t="str">
            <v>EYE</v>
          </cell>
          <cell r="AE99" t="str">
            <v>Yes</v>
          </cell>
          <cell r="AF99" t="str">
            <v>No</v>
          </cell>
          <cell r="AG99" t="str">
            <v>Yes</v>
          </cell>
          <cell r="AI99">
            <v>300275</v>
          </cell>
          <cell r="AJ99" t="str">
            <v>No</v>
          </cell>
          <cell r="AK99" t="str">
            <v>No</v>
          </cell>
          <cell r="AL99" t="str">
            <v>No</v>
          </cell>
        </row>
        <row r="100">
          <cell r="A100">
            <v>684142</v>
          </cell>
          <cell r="B100" t="str">
            <v>Claire Applewhite</v>
          </cell>
          <cell r="C100" t="e">
            <v>#REF!</v>
          </cell>
          <cell r="D100" t="e">
            <v>#REF!</v>
          </cell>
          <cell r="E100" t="str">
            <v>LN4 1SH</v>
          </cell>
          <cell r="F100" t="e">
            <v>#REF!</v>
          </cell>
          <cell r="G100" t="str">
            <v>As per mailing address</v>
          </cell>
          <cell r="H100" t="str">
            <v>Claire Applewhite</v>
          </cell>
          <cell r="I100" t="str">
            <v>Childminder</v>
          </cell>
          <cell r="J100" t="str">
            <v>01522 827524</v>
          </cell>
          <cell r="K100" t="str">
            <v>bandc1999@btinternet.com</v>
          </cell>
          <cell r="L100" t="str">
            <v>2 Chester Close</v>
          </cell>
          <cell r="N100" t="str">
            <v>Washingborough</v>
          </cell>
          <cell r="O100" t="str">
            <v>Lincoln</v>
          </cell>
          <cell r="P100" t="str">
            <v>LN4 1SH</v>
          </cell>
          <cell r="R100" t="str">
            <v>Claire Applewhite</v>
          </cell>
          <cell r="S100" t="str">
            <v>EY362363</v>
          </cell>
          <cell r="T100" t="str">
            <v>Good</v>
          </cell>
          <cell r="U100">
            <v>42080</v>
          </cell>
          <cell r="X100" t="str">
            <v>Childminder</v>
          </cell>
          <cell r="Y100" t="str">
            <v>Childminder</v>
          </cell>
          <cell r="Z100" t="str">
            <v>Childminder</v>
          </cell>
          <cell r="AA100" t="str">
            <v>n/a</v>
          </cell>
          <cell r="AD100" t="str">
            <v>EYE</v>
          </cell>
          <cell r="AE100" t="str">
            <v>Yes</v>
          </cell>
          <cell r="AF100" t="str">
            <v>Yes</v>
          </cell>
          <cell r="AG100" t="str">
            <v>No</v>
          </cell>
          <cell r="AI100">
            <v>329750</v>
          </cell>
          <cell r="AK100" t="str">
            <v>Yes</v>
          </cell>
          <cell r="AL100" t="str">
            <v>Yes</v>
          </cell>
        </row>
        <row r="101">
          <cell r="A101">
            <v>684004</v>
          </cell>
          <cell r="B101" t="str">
            <v>Claire Carter</v>
          </cell>
          <cell r="C101" t="e">
            <v>#REF!</v>
          </cell>
          <cell r="D101" t="e">
            <v>#REF!</v>
          </cell>
          <cell r="E101" t="str">
            <v>PE10 0GL</v>
          </cell>
          <cell r="F101" t="e">
            <v>#REF!</v>
          </cell>
          <cell r="G101" t="str">
            <v>As per mailing address</v>
          </cell>
          <cell r="H101" t="str">
            <v>Claire Carter</v>
          </cell>
          <cell r="I101" t="str">
            <v>Childminder</v>
          </cell>
          <cell r="J101" t="str">
            <v>01778 394230</v>
          </cell>
          <cell r="K101" t="str">
            <v>Claire.carter25@googlemail.com</v>
          </cell>
          <cell r="L101" t="str">
            <v>5 Poppy Place</v>
          </cell>
          <cell r="O101" t="str">
            <v>Bourne</v>
          </cell>
          <cell r="P101" t="str">
            <v>PE10 0GL</v>
          </cell>
          <cell r="S101">
            <v>440815</v>
          </cell>
          <cell r="T101" t="str">
            <v>Good</v>
          </cell>
          <cell r="U101">
            <v>42278</v>
          </cell>
          <cell r="V101" t="str">
            <v>Good</v>
          </cell>
          <cell r="W101">
            <v>41051</v>
          </cell>
          <cell r="X101" t="str">
            <v>Childminder</v>
          </cell>
          <cell r="Y101" t="str">
            <v>Childminder</v>
          </cell>
          <cell r="Z101" t="str">
            <v>Childminder</v>
          </cell>
          <cell r="AA101" t="str">
            <v>n/a</v>
          </cell>
          <cell r="AB101" t="str">
            <v>Sole Trader</v>
          </cell>
          <cell r="AD101" t="str">
            <v>EYE</v>
          </cell>
          <cell r="AE101" t="str">
            <v>Yes</v>
          </cell>
          <cell r="AF101" t="str">
            <v>No</v>
          </cell>
          <cell r="AG101" t="str">
            <v>Yes</v>
          </cell>
          <cell r="AI101">
            <v>310465</v>
          </cell>
          <cell r="AJ101" t="str">
            <v>No</v>
          </cell>
          <cell r="AK101" t="str">
            <v>No</v>
          </cell>
          <cell r="AL101" t="str">
            <v>No</v>
          </cell>
        </row>
        <row r="102">
          <cell r="A102">
            <v>684097</v>
          </cell>
          <cell r="B102" t="str">
            <v>Claire Leonard</v>
          </cell>
          <cell r="C102" t="e">
            <v>#REF!</v>
          </cell>
          <cell r="D102" t="e">
            <v>#REF!</v>
          </cell>
          <cell r="E102" t="str">
            <v>LN2 3NE</v>
          </cell>
          <cell r="F102" t="e">
            <v>#REF!</v>
          </cell>
          <cell r="G102" t="str">
            <v>As per mailing address</v>
          </cell>
          <cell r="H102" t="str">
            <v>Claire Leonard</v>
          </cell>
          <cell r="I102" t="str">
            <v>Childminder</v>
          </cell>
          <cell r="J102" t="str">
            <v>01672 565 223</v>
          </cell>
          <cell r="K102" t="str">
            <v>claireleonard76@gmail.com</v>
          </cell>
          <cell r="L102" t="str">
            <v>Tarry House</v>
          </cell>
          <cell r="M102" t="str">
            <v>Ryland Road</v>
          </cell>
          <cell r="N102" t="str">
            <v>Dunholme</v>
          </cell>
          <cell r="O102" t="str">
            <v>Lincoln</v>
          </cell>
          <cell r="P102" t="str">
            <v>LN2 3NE</v>
          </cell>
          <cell r="S102">
            <v>385713</v>
          </cell>
          <cell r="T102" t="str">
            <v>Good</v>
          </cell>
          <cell r="U102">
            <v>42129</v>
          </cell>
          <cell r="X102" t="str">
            <v>Childminder</v>
          </cell>
          <cell r="Y102" t="str">
            <v>Childminder</v>
          </cell>
          <cell r="Z102" t="str">
            <v>Childminder</v>
          </cell>
          <cell r="AA102" t="str">
            <v>n/a</v>
          </cell>
          <cell r="AB102" t="str">
            <v>Sole Trader</v>
          </cell>
          <cell r="AD102" t="str">
            <v>EYE</v>
          </cell>
          <cell r="AE102" t="str">
            <v>Yes</v>
          </cell>
          <cell r="AF102" t="str">
            <v>Yes</v>
          </cell>
          <cell r="AG102" t="str">
            <v>Yes</v>
          </cell>
          <cell r="AI102">
            <v>326087</v>
          </cell>
          <cell r="AJ102" t="str">
            <v>N/A</v>
          </cell>
          <cell r="AK102" t="str">
            <v>Yes</v>
          </cell>
          <cell r="AL102" t="str">
            <v>N/A</v>
          </cell>
        </row>
        <row r="103">
          <cell r="A103">
            <v>683851</v>
          </cell>
          <cell r="B103" t="str">
            <v>Claire's Cheeky Cherubs</v>
          </cell>
          <cell r="C103" t="e">
            <v>#REF!</v>
          </cell>
          <cell r="D103" t="e">
            <v>#REF!</v>
          </cell>
          <cell r="E103" t="str">
            <v>PE12 9QJ</v>
          </cell>
          <cell r="F103" t="e">
            <v>#REF!</v>
          </cell>
          <cell r="G103" t="str">
            <v>As per mailing address</v>
          </cell>
          <cell r="H103" t="str">
            <v>Claire Ingham</v>
          </cell>
          <cell r="I103" t="str">
            <v>Childminder</v>
          </cell>
          <cell r="J103" t="str">
            <v>01406 359129</v>
          </cell>
          <cell r="K103" t="str">
            <v>cccherubs@btinternet.com</v>
          </cell>
          <cell r="L103" t="str">
            <v>Guys Head Farm</v>
          </cell>
          <cell r="M103" t="str">
            <v>Guys Head Road</v>
          </cell>
          <cell r="N103" t="str">
            <v>Sutton Bridge</v>
          </cell>
          <cell r="O103" t="str">
            <v>Spalding</v>
          </cell>
          <cell r="P103" t="str">
            <v>PE12 9QJ</v>
          </cell>
          <cell r="S103">
            <v>394705</v>
          </cell>
          <cell r="T103" t="str">
            <v>Good</v>
          </cell>
          <cell r="U103">
            <v>41983</v>
          </cell>
          <cell r="V103" t="str">
            <v>Good</v>
          </cell>
          <cell r="W103">
            <v>40291</v>
          </cell>
          <cell r="X103" t="str">
            <v>Childminder</v>
          </cell>
          <cell r="Y103" t="str">
            <v>Childminder</v>
          </cell>
          <cell r="Z103" t="str">
            <v>Childminder</v>
          </cell>
          <cell r="AA103" t="str">
            <v>n/a</v>
          </cell>
          <cell r="AB103" t="str">
            <v>Sole Trader</v>
          </cell>
          <cell r="AD103" t="str">
            <v>EYE</v>
          </cell>
          <cell r="AE103" t="str">
            <v>Yes</v>
          </cell>
          <cell r="AF103" t="str">
            <v>No</v>
          </cell>
          <cell r="AG103" t="str">
            <v>Yes</v>
          </cell>
          <cell r="AI103">
            <v>313576</v>
          </cell>
          <cell r="AJ103" t="str">
            <v>No</v>
          </cell>
          <cell r="AK103" t="str">
            <v>No</v>
          </cell>
          <cell r="AL103" t="str">
            <v>No</v>
          </cell>
        </row>
        <row r="104">
          <cell r="A104">
            <v>683809</v>
          </cell>
          <cell r="B104" t="str">
            <v>Claire's Child Minding</v>
          </cell>
          <cell r="C104" t="e">
            <v>#REF!</v>
          </cell>
          <cell r="D104" t="e">
            <v>#REF!</v>
          </cell>
          <cell r="E104" t="str">
            <v>PE20 1LD</v>
          </cell>
          <cell r="F104" t="e">
            <v>#REF!</v>
          </cell>
          <cell r="G104" t="str">
            <v>As per mailing address</v>
          </cell>
          <cell r="H104" t="str">
            <v xml:space="preserve">Claire Belton </v>
          </cell>
          <cell r="I104" t="str">
            <v>Childminder</v>
          </cell>
          <cell r="J104" t="str">
            <v>07949 643151</v>
          </cell>
          <cell r="K104" t="str">
            <v>claires.childminding42@gmail.com</v>
          </cell>
          <cell r="L104" t="str">
            <v>42 Station Road</v>
          </cell>
          <cell r="N104" t="str">
            <v>Kirton</v>
          </cell>
          <cell r="O104" t="str">
            <v>Boston</v>
          </cell>
          <cell r="P104" t="str">
            <v>PE20 1LD</v>
          </cell>
          <cell r="S104">
            <v>444380</v>
          </cell>
          <cell r="T104" t="str">
            <v>Good</v>
          </cell>
          <cell r="U104">
            <v>41187</v>
          </cell>
          <cell r="X104" t="str">
            <v>Childminder</v>
          </cell>
          <cell r="Y104" t="str">
            <v>Childminder</v>
          </cell>
          <cell r="Z104" t="str">
            <v>Childminder</v>
          </cell>
          <cell r="AA104" t="str">
            <v>n/a</v>
          </cell>
          <cell r="AB104" t="str">
            <v>Sole Trader</v>
          </cell>
          <cell r="AD104" t="str">
            <v>EYE</v>
          </cell>
          <cell r="AE104" t="str">
            <v>Yes</v>
          </cell>
          <cell r="AF104" t="str">
            <v>No</v>
          </cell>
          <cell r="AG104" t="str">
            <v>Yes</v>
          </cell>
          <cell r="AI104">
            <v>310997</v>
          </cell>
          <cell r="AJ104" t="str">
            <v>No</v>
          </cell>
          <cell r="AK104" t="str">
            <v>No</v>
          </cell>
          <cell r="AL104" t="str">
            <v>No</v>
          </cell>
        </row>
        <row r="105">
          <cell r="A105">
            <v>684047</v>
          </cell>
          <cell r="B105" t="str">
            <v>Claires Childminding</v>
          </cell>
          <cell r="C105" t="e">
            <v>#REF!</v>
          </cell>
          <cell r="D105" t="e">
            <v>#REF!</v>
          </cell>
          <cell r="E105" t="str">
            <v>PE6 8EZ</v>
          </cell>
          <cell r="F105" t="e">
            <v>#REF!</v>
          </cell>
          <cell r="G105" t="str">
            <v>As per mailing address</v>
          </cell>
          <cell r="H105" t="str">
            <v>Claire Trickey</v>
          </cell>
          <cell r="I105" t="str">
            <v>Childminder</v>
          </cell>
          <cell r="J105" t="str">
            <v xml:space="preserve">01778 349022 </v>
          </cell>
          <cell r="K105" t="str">
            <v>clairetrickey35@gmail.com</v>
          </cell>
          <cell r="L105" t="str">
            <v>35 Allen Close</v>
          </cell>
          <cell r="O105" t="str">
            <v>Deeping St James</v>
          </cell>
          <cell r="P105" t="str">
            <v>PE6 8EZ</v>
          </cell>
          <cell r="S105">
            <v>487292</v>
          </cell>
          <cell r="T105" t="str">
            <v>Awaiting</v>
          </cell>
          <cell r="U105" t="str">
            <v>Awaiting</v>
          </cell>
          <cell r="X105" t="str">
            <v>Childminder</v>
          </cell>
          <cell r="Y105" t="str">
            <v>Childminder</v>
          </cell>
          <cell r="Z105" t="str">
            <v>Childminder</v>
          </cell>
          <cell r="AA105" t="str">
            <v>n/a</v>
          </cell>
          <cell r="AB105" t="str">
            <v>Sole Trader</v>
          </cell>
          <cell r="AD105" t="str">
            <v>EYE</v>
          </cell>
          <cell r="AE105" t="str">
            <v>Yes</v>
          </cell>
          <cell r="AF105" t="str">
            <v>Yes</v>
          </cell>
          <cell r="AG105" t="str">
            <v>Yes</v>
          </cell>
          <cell r="AI105">
            <v>321782</v>
          </cell>
          <cell r="AJ105" t="str">
            <v>No</v>
          </cell>
          <cell r="AK105" t="str">
            <v>Yes</v>
          </cell>
          <cell r="AL105" t="str">
            <v>No</v>
          </cell>
        </row>
        <row r="106">
          <cell r="A106">
            <v>684067</v>
          </cell>
          <cell r="B106" t="str">
            <v>Clare Spencer</v>
          </cell>
          <cell r="C106" t="e">
            <v>#REF!</v>
          </cell>
          <cell r="D106" t="e">
            <v>#REF!</v>
          </cell>
          <cell r="E106" t="str">
            <v>DN21 5XL</v>
          </cell>
          <cell r="F106" t="e">
            <v>#REF!</v>
          </cell>
          <cell r="G106" t="str">
            <v>As per mailing address</v>
          </cell>
          <cell r="H106" t="str">
            <v>Clare Spencer</v>
          </cell>
          <cell r="I106" t="str">
            <v>Childminder</v>
          </cell>
          <cell r="J106" t="str">
            <v>01427667482</v>
          </cell>
          <cell r="K106" t="str">
            <v>spenn74@googlemail.com</v>
          </cell>
          <cell r="L106" t="str">
            <v>2 Lloyd Place</v>
          </cell>
          <cell r="M106" t="str">
            <v>Hemswell Cliff</v>
          </cell>
          <cell r="N106" t="str">
            <v>Gainsborough</v>
          </cell>
          <cell r="O106" t="str">
            <v>Lincoln</v>
          </cell>
          <cell r="P106" t="str">
            <v>DN21 5XL</v>
          </cell>
          <cell r="S106">
            <v>412400</v>
          </cell>
          <cell r="T106" t="str">
            <v>Good</v>
          </cell>
          <cell r="U106">
            <v>42065</v>
          </cell>
          <cell r="X106" t="str">
            <v>Childminder</v>
          </cell>
          <cell r="Y106" t="str">
            <v>Childminder</v>
          </cell>
          <cell r="Z106" t="str">
            <v>Childminder</v>
          </cell>
          <cell r="AA106" t="str">
            <v>n/a</v>
          </cell>
          <cell r="AB106" t="str">
            <v>Sole Trader</v>
          </cell>
          <cell r="AD106" t="str">
            <v>EYE</v>
          </cell>
          <cell r="AE106" t="str">
            <v>Yes</v>
          </cell>
          <cell r="AF106" t="str">
            <v>Yes</v>
          </cell>
          <cell r="AG106" t="str">
            <v>Yes</v>
          </cell>
          <cell r="AI106">
            <v>323292</v>
          </cell>
          <cell r="AJ106" t="str">
            <v>No</v>
          </cell>
          <cell r="AK106" t="str">
            <v>Yes</v>
          </cell>
          <cell r="AL106" t="str">
            <v>No</v>
          </cell>
        </row>
        <row r="107">
          <cell r="A107">
            <v>683920</v>
          </cell>
          <cell r="B107" t="str">
            <v>Clarence House Nursery (Grantham)</v>
          </cell>
          <cell r="C107" t="e">
            <v>#REF!</v>
          </cell>
          <cell r="D107" t="e">
            <v>#REF!</v>
          </cell>
          <cell r="E107" t="str">
            <v>NG31 7LT</v>
          </cell>
          <cell r="F107" t="e">
            <v>#REF!</v>
          </cell>
          <cell r="G107" t="str">
            <v>As per mailing address</v>
          </cell>
          <cell r="H107" t="str">
            <v>Mark Wilsher/ May Robins</v>
          </cell>
          <cell r="I107" t="str">
            <v>Owner/ Manager</v>
          </cell>
          <cell r="J107" t="str">
            <v>01476 978720</v>
          </cell>
          <cell r="K107" t="str">
            <v>info.grantham@clarencehousenurseries.co.uk</v>
          </cell>
          <cell r="L107" t="str">
            <v>70 Barrowby Gate</v>
          </cell>
          <cell r="O107" t="str">
            <v>Grantham</v>
          </cell>
          <cell r="P107" t="str">
            <v>NG31 7LT</v>
          </cell>
          <cell r="Q107" t="str">
            <v xml:space="preserve">Hilltop Day Nursery </v>
          </cell>
          <cell r="R107" t="str">
            <v>Laura Kenny</v>
          </cell>
          <cell r="S107">
            <v>478405</v>
          </cell>
          <cell r="T107" t="str">
            <v>Requires Improvement</v>
          </cell>
          <cell r="U107">
            <v>42416</v>
          </cell>
          <cell r="X107" t="str">
            <v>FDC</v>
          </cell>
          <cell r="Y107" t="str">
            <v>Private</v>
          </cell>
          <cell r="Z107" t="str">
            <v>Private Owner</v>
          </cell>
          <cell r="AA107" t="str">
            <v>n/a</v>
          </cell>
          <cell r="AB107" t="str">
            <v>Companies House</v>
          </cell>
          <cell r="AC107" t="str">
            <v>04863974</v>
          </cell>
          <cell r="AD107" t="str">
            <v>EYE</v>
          </cell>
          <cell r="AE107" t="str">
            <v>Yes</v>
          </cell>
          <cell r="AF107" t="str">
            <v>Yes</v>
          </cell>
          <cell r="AG107" t="str">
            <v>Yes</v>
          </cell>
          <cell r="AI107">
            <v>316175</v>
          </cell>
          <cell r="AJ107" t="str">
            <v>No</v>
          </cell>
          <cell r="AK107" t="str">
            <v>No</v>
          </cell>
          <cell r="AL107" t="str">
            <v>Yes</v>
          </cell>
        </row>
        <row r="108">
          <cell r="A108">
            <v>518889</v>
          </cell>
          <cell r="B108" t="str">
            <v>Colsterworth Methodist Pre-School</v>
          </cell>
          <cell r="C108" t="e">
            <v>#REF!</v>
          </cell>
          <cell r="D108" t="e">
            <v>#REF!</v>
          </cell>
          <cell r="E108" t="str">
            <v>NG33 5NJ</v>
          </cell>
          <cell r="F108" t="e">
            <v>#REF!</v>
          </cell>
          <cell r="G108" t="str">
            <v>Colsterworth Methodist Church Hall, Back Lane, Colsterworth, Grantham, NG33 5NJ</v>
          </cell>
          <cell r="H108" t="str">
            <v>Sharon McGowan</v>
          </cell>
          <cell r="I108" t="str">
            <v>Manager</v>
          </cell>
          <cell r="J108" t="str">
            <v>01476 860046</v>
          </cell>
          <cell r="K108" t="str">
            <v>colsterworthmethodistpreschool@live.co.uk</v>
          </cell>
          <cell r="L108" t="str">
            <v>23a Back Lane</v>
          </cell>
          <cell r="N108" t="str">
            <v>Colsterworth</v>
          </cell>
          <cell r="O108" t="str">
            <v>Grantham</v>
          </cell>
          <cell r="P108" t="str">
            <v>NG33 5HU</v>
          </cell>
          <cell r="S108">
            <v>253479</v>
          </cell>
          <cell r="T108" t="str">
            <v>Outstanding</v>
          </cell>
          <cell r="U108">
            <v>41473</v>
          </cell>
          <cell r="V108" t="str">
            <v>Good</v>
          </cell>
          <cell r="W108">
            <v>40850</v>
          </cell>
          <cell r="X108" t="str">
            <v>FDC</v>
          </cell>
          <cell r="Y108" t="str">
            <v>Voluntary</v>
          </cell>
          <cell r="Z108" t="str">
            <v>Committee</v>
          </cell>
          <cell r="AA108" t="str">
            <v>Tony Pick</v>
          </cell>
          <cell r="AB108" t="str">
            <v>Sole Trader</v>
          </cell>
          <cell r="AC108" t="str">
            <v>HELEN SCORER</v>
          </cell>
          <cell r="AD108" t="str">
            <v>EYE</v>
          </cell>
          <cell r="AE108" t="str">
            <v>Yes</v>
          </cell>
          <cell r="AF108" t="str">
            <v>No</v>
          </cell>
          <cell r="AG108" t="str">
            <v>Yes</v>
          </cell>
          <cell r="AI108">
            <v>300304</v>
          </cell>
          <cell r="AJ108" t="str">
            <v>No</v>
          </cell>
          <cell r="AK108" t="str">
            <v>No</v>
          </cell>
          <cell r="AL108" t="str">
            <v>No</v>
          </cell>
        </row>
        <row r="109">
          <cell r="A109">
            <v>511148</v>
          </cell>
          <cell r="B109" t="str">
            <v>Copt Hill Nursery &amp; Prep School</v>
          </cell>
          <cell r="C109" t="str">
            <v>South Kesteven</v>
          </cell>
          <cell r="D109" t="str">
            <v>St Mary's</v>
          </cell>
          <cell r="E109" t="str">
            <v>PE9 3AD</v>
          </cell>
          <cell r="F109" t="str">
            <v>Stamford CC</v>
          </cell>
          <cell r="G109" t="str">
            <v>As per mailing address</v>
          </cell>
          <cell r="H109" t="str">
            <v>Judy Dimbleby</v>
          </cell>
          <cell r="I109" t="str">
            <v>Head of Early Years</v>
          </cell>
          <cell r="J109" t="str">
            <v>01780 757506</v>
          </cell>
          <cell r="K109" t="str">
            <v>Early.Years@copthill.com</v>
          </cell>
          <cell r="L109" t="str">
            <v>Barnack Road</v>
          </cell>
          <cell r="M109" t="str">
            <v>Uffington</v>
          </cell>
          <cell r="N109" t="str">
            <v>Corby Glen</v>
          </cell>
          <cell r="O109" t="str">
            <v>Stamford</v>
          </cell>
          <cell r="P109" t="str">
            <v>PE9 3AD</v>
          </cell>
          <cell r="S109">
            <v>307379</v>
          </cell>
          <cell r="T109" t="str">
            <v>Good</v>
          </cell>
          <cell r="U109">
            <v>38804</v>
          </cell>
          <cell r="X109" t="str">
            <v>IDP</v>
          </cell>
          <cell r="Y109" t="str">
            <v>Independent</v>
          </cell>
          <cell r="Z109" t="str">
            <v>Private Owner</v>
          </cell>
          <cell r="AA109" t="str">
            <v>n/a</v>
          </cell>
          <cell r="AB109" t="str">
            <v>Companies House</v>
          </cell>
          <cell r="AC109" t="str">
            <v>03329003</v>
          </cell>
          <cell r="AD109" t="str">
            <v>EYE</v>
          </cell>
          <cell r="AE109" t="str">
            <v>Yes</v>
          </cell>
          <cell r="AF109" t="str">
            <v>No</v>
          </cell>
          <cell r="AG109" t="str">
            <v>Yes</v>
          </cell>
          <cell r="AI109">
            <v>300322</v>
          </cell>
          <cell r="AJ109" t="str">
            <v>Yes</v>
          </cell>
          <cell r="AK109" t="str">
            <v>Yes</v>
          </cell>
          <cell r="AL109" t="str">
            <v>Yes</v>
          </cell>
        </row>
        <row r="110">
          <cell r="A110">
            <v>517828</v>
          </cell>
          <cell r="B110" t="str">
            <v>Corby Glen Playgroup</v>
          </cell>
          <cell r="C110" t="e">
            <v>#REF!</v>
          </cell>
          <cell r="D110" t="e">
            <v>#REF!</v>
          </cell>
          <cell r="E110" t="str">
            <v>NG33 4NU</v>
          </cell>
          <cell r="F110" t="e">
            <v>#REF!</v>
          </cell>
          <cell r="G110" t="str">
            <v>Ron Dawson Memorial Hall
Swinstead Road
Corby Glen
Grantham
NG33 4NU</v>
          </cell>
          <cell r="H110" t="str">
            <v>Susan Hodgson</v>
          </cell>
          <cell r="I110" t="str">
            <v>Manager</v>
          </cell>
          <cell r="J110" t="str">
            <v>07951 918138</v>
          </cell>
          <cell r="K110" t="str">
            <v>corbyglenplaygroup@googlemail.com</v>
          </cell>
          <cell r="L110" t="str">
            <v>c/o Gina West</v>
          </cell>
          <cell r="M110" t="str">
            <v>1 The Crescent</v>
          </cell>
          <cell r="N110" t="str">
            <v>Swayfield</v>
          </cell>
          <cell r="O110" t="str">
            <v>Grantham</v>
          </cell>
          <cell r="P110" t="str">
            <v>NG33 4LJ</v>
          </cell>
          <cell r="R110" t="str">
            <v>Susan Hodgson</v>
          </cell>
          <cell r="S110">
            <v>260015</v>
          </cell>
          <cell r="T110" t="str">
            <v>Good</v>
          </cell>
          <cell r="U110">
            <v>41792</v>
          </cell>
          <cell r="V110" t="str">
            <v>Satisfactory</v>
          </cell>
          <cell r="W110">
            <v>40679</v>
          </cell>
          <cell r="X110" t="str">
            <v>FDC</v>
          </cell>
          <cell r="Y110" t="str">
            <v>Voluntary</v>
          </cell>
          <cell r="Z110" t="str">
            <v>Committee</v>
          </cell>
          <cell r="AA110" t="str">
            <v>Ruth Scott</v>
          </cell>
          <cell r="AB110" t="str">
            <v>Charity</v>
          </cell>
          <cell r="AC110" t="str">
            <v>1037934</v>
          </cell>
          <cell r="AD110" t="str">
            <v>EYE</v>
          </cell>
          <cell r="AE110" t="str">
            <v>Yes</v>
          </cell>
          <cell r="AF110" t="str">
            <v>No</v>
          </cell>
          <cell r="AG110" t="str">
            <v>Yes</v>
          </cell>
          <cell r="AI110">
            <v>300323</v>
          </cell>
          <cell r="AJ110" t="str">
            <v>No</v>
          </cell>
          <cell r="AK110" t="str">
            <v>No</v>
          </cell>
          <cell r="AL110" t="str">
            <v>No</v>
          </cell>
        </row>
        <row r="111">
          <cell r="A111">
            <v>683874</v>
          </cell>
          <cell r="B111" t="str">
            <v>Cottontails Childcare</v>
          </cell>
          <cell r="C111" t="e">
            <v>#REF!</v>
          </cell>
          <cell r="D111" t="e">
            <v>#REF!</v>
          </cell>
          <cell r="E111" t="str">
            <v>LN5 9UW</v>
          </cell>
          <cell r="F111" t="e">
            <v>#REF!</v>
          </cell>
          <cell r="G111" t="str">
            <v>As per mailing address</v>
          </cell>
          <cell r="H111" t="str">
            <v>Lindsay Swain</v>
          </cell>
          <cell r="I111" t="str">
            <v>Childminder</v>
          </cell>
          <cell r="J111" t="str">
            <v>07528 374537/ 01522 720383</v>
          </cell>
          <cell r="K111" t="str">
            <v>cottontailschildcare@gmail.com</v>
          </cell>
          <cell r="L111" t="str">
            <v>47 Southdown</v>
          </cell>
          <cell r="O111" t="str">
            <v>Lincoln</v>
          </cell>
          <cell r="P111" t="str">
            <v>LN5 9UW</v>
          </cell>
          <cell r="S111">
            <v>438264</v>
          </cell>
          <cell r="T111" t="str">
            <v>Good</v>
          </cell>
          <cell r="U111">
            <v>42551</v>
          </cell>
          <cell r="V111" t="str">
            <v>Satisfactory</v>
          </cell>
          <cell r="W111">
            <v>40554</v>
          </cell>
          <cell r="X111" t="str">
            <v>Childminder</v>
          </cell>
          <cell r="Y111" t="str">
            <v>Childminder</v>
          </cell>
          <cell r="Z111" t="str">
            <v>Childminder</v>
          </cell>
          <cell r="AA111" t="str">
            <v>n/a</v>
          </cell>
          <cell r="AB111" t="str">
            <v>Sole Trader</v>
          </cell>
          <cell r="AD111" t="str">
            <v>EYE</v>
          </cell>
          <cell r="AE111" t="str">
            <v>Yes</v>
          </cell>
          <cell r="AF111" t="str">
            <v>No</v>
          </cell>
          <cell r="AG111" t="str">
            <v>Yes</v>
          </cell>
          <cell r="AI111">
            <v>310019</v>
          </cell>
          <cell r="AJ111" t="str">
            <v>No</v>
          </cell>
          <cell r="AK111" t="str">
            <v>No</v>
          </cell>
          <cell r="AL111" t="str">
            <v>No</v>
          </cell>
        </row>
        <row r="112">
          <cell r="A112">
            <v>517206</v>
          </cell>
          <cell r="B112" t="str">
            <v>County Hospital Day Nursery (under 5's)</v>
          </cell>
          <cell r="C112" t="e">
            <v>#REF!</v>
          </cell>
          <cell r="D112" t="e">
            <v>#REF!</v>
          </cell>
          <cell r="E112" t="str">
            <v>LN2 5QY</v>
          </cell>
          <cell r="F112" t="e">
            <v>#REF!</v>
          </cell>
          <cell r="G112" t="str">
            <v>As per mailing address</v>
          </cell>
          <cell r="H112" t="str">
            <v>Claire Booth</v>
          </cell>
          <cell r="I112" t="str">
            <v>Manager</v>
          </cell>
          <cell r="J112" t="str">
            <v xml:space="preserve">01522 573081/ 07935 384592
</v>
          </cell>
          <cell r="K112" t="str">
            <v>countyhospital@forunderfives.co.uk; amandagilbert@forunderfives.co.uk</v>
          </cell>
          <cell r="L112" t="str">
            <v>County Hospital</v>
          </cell>
          <cell r="M112" t="str">
            <v>Sewell Road</v>
          </cell>
          <cell r="O112" t="str">
            <v>Lincoln</v>
          </cell>
          <cell r="P112" t="str">
            <v>LN2 5QY</v>
          </cell>
          <cell r="R112" t="str">
            <v>Annie-Marie Ward</v>
          </cell>
          <cell r="S112">
            <v>253690</v>
          </cell>
          <cell r="T112" t="str">
            <v>Good</v>
          </cell>
          <cell r="U112">
            <v>41787</v>
          </cell>
          <cell r="V112" t="str">
            <v>Good</v>
          </cell>
          <cell r="W112">
            <v>40154</v>
          </cell>
          <cell r="X112" t="str">
            <v>FDC</v>
          </cell>
          <cell r="Y112" t="str">
            <v>Private</v>
          </cell>
          <cell r="Z112" t="str">
            <v>Private Owner</v>
          </cell>
          <cell r="AA112" t="str">
            <v>n/a</v>
          </cell>
          <cell r="AB112" t="str">
            <v>Companies House</v>
          </cell>
          <cell r="AC112" t="str">
            <v>02490035</v>
          </cell>
          <cell r="AD112" t="str">
            <v>EYE</v>
          </cell>
          <cell r="AE112" t="str">
            <v>Yes</v>
          </cell>
          <cell r="AF112" t="str">
            <v>No</v>
          </cell>
          <cell r="AG112" t="str">
            <v>No</v>
          </cell>
          <cell r="AI112">
            <v>300490</v>
          </cell>
          <cell r="AJ112" t="str">
            <v>No</v>
          </cell>
          <cell r="AK112" t="str">
            <v>No</v>
          </cell>
          <cell r="AL112" t="str">
            <v>No</v>
          </cell>
        </row>
        <row r="113">
          <cell r="A113">
            <v>546439</v>
          </cell>
          <cell r="B113" t="str">
            <v>Cranwell Romper Room</v>
          </cell>
          <cell r="C113" t="e">
            <v>#REF!</v>
          </cell>
          <cell r="D113" t="e">
            <v>#REF!</v>
          </cell>
          <cell r="E113" t="str">
            <v>NG34 8DF</v>
          </cell>
          <cell r="F113" t="e">
            <v>#REF!</v>
          </cell>
          <cell r="G113" t="str">
            <v>As per mailing address</v>
          </cell>
          <cell r="H113" t="str">
            <v>Lynn Atkinson</v>
          </cell>
          <cell r="I113" t="str">
            <v>Manager</v>
          </cell>
          <cell r="J113" t="str">
            <v>07950 685716</v>
          </cell>
          <cell r="K113" t="str">
            <v>cranwellromperroom@googlemail.com</v>
          </cell>
          <cell r="L113" t="str">
            <v>The Old School House</v>
          </cell>
          <cell r="M113" t="str">
            <v>Old School Lane</v>
          </cell>
          <cell r="N113" t="str">
            <v>Cranwell</v>
          </cell>
          <cell r="O113" t="str">
            <v>Sleaford</v>
          </cell>
          <cell r="P113" t="str">
            <v>NG34 8DF</v>
          </cell>
          <cell r="R113" t="str">
            <v xml:space="preserve">Teresa Campbell </v>
          </cell>
          <cell r="S113">
            <v>509651</v>
          </cell>
          <cell r="T113" t="str">
            <v>Good</v>
          </cell>
          <cell r="U113">
            <v>42495</v>
          </cell>
          <cell r="V113" t="str">
            <v>Good</v>
          </cell>
          <cell r="W113">
            <v>40675</v>
          </cell>
          <cell r="X113" t="str">
            <v>Sessional</v>
          </cell>
          <cell r="Y113" t="str">
            <v>Voluntary</v>
          </cell>
          <cell r="Z113" t="str">
            <v>Committee</v>
          </cell>
          <cell r="AA113" t="str">
            <v>Elizabeth Case</v>
          </cell>
          <cell r="AB113" t="str">
            <v>Charity</v>
          </cell>
          <cell r="AC113">
            <v>1069917</v>
          </cell>
          <cell r="AD113" t="str">
            <v>EYE</v>
          </cell>
          <cell r="AE113" t="str">
            <v>Yes</v>
          </cell>
          <cell r="AF113" t="str">
            <v>No</v>
          </cell>
          <cell r="AG113" t="str">
            <v>No</v>
          </cell>
          <cell r="AI113">
            <v>302604</v>
          </cell>
          <cell r="AJ113" t="str">
            <v>No</v>
          </cell>
          <cell r="AK113" t="str">
            <v>No</v>
          </cell>
          <cell r="AL113" t="str">
            <v>No</v>
          </cell>
        </row>
        <row r="114">
          <cell r="A114">
            <v>514554</v>
          </cell>
          <cell r="B114" t="str">
            <v>Crowland Community Childcare</v>
          </cell>
          <cell r="C114" t="e">
            <v>#REF!</v>
          </cell>
          <cell r="D114" t="e">
            <v>#REF!</v>
          </cell>
          <cell r="E114" t="str">
            <v>PE6 0EF</v>
          </cell>
          <cell r="F114" t="e">
            <v>#REF!</v>
          </cell>
          <cell r="G114" t="str">
            <v>As per mailing address</v>
          </cell>
          <cell r="H114" t="str">
            <v>Cynthia Smith</v>
          </cell>
          <cell r="I114" t="str">
            <v>Supervisor</v>
          </cell>
          <cell r="J114" t="str">
            <v>01733 210510</v>
          </cell>
          <cell r="K114" t="str">
            <v>crowlandcommunitychildcare@hotmail.co.uk</v>
          </cell>
          <cell r="L114" t="str">
            <v>The Wheatsheaf Rooms</v>
          </cell>
          <cell r="M114" t="str">
            <v>North Street</v>
          </cell>
          <cell r="N114" t="str">
            <v xml:space="preserve"> </v>
          </cell>
          <cell r="O114" t="str">
            <v>Crowland</v>
          </cell>
          <cell r="P114" t="str">
            <v>PE6 0EF</v>
          </cell>
          <cell r="R114" t="str">
            <v>Lisa Snell</v>
          </cell>
          <cell r="S114">
            <v>253607</v>
          </cell>
          <cell r="T114" t="str">
            <v>Good</v>
          </cell>
          <cell r="U114">
            <v>42031</v>
          </cell>
          <cell r="V114" t="str">
            <v>Satisfactory</v>
          </cell>
          <cell r="W114">
            <v>40961</v>
          </cell>
          <cell r="X114" t="str">
            <v>FDC</v>
          </cell>
          <cell r="Y114" t="str">
            <v>Voluntary</v>
          </cell>
          <cell r="Z114" t="str">
            <v>Committee</v>
          </cell>
          <cell r="AA114" t="str">
            <v>Hannah Clark</v>
          </cell>
          <cell r="AB114" t="str">
            <v>Charity</v>
          </cell>
          <cell r="AC114">
            <v>1036268</v>
          </cell>
          <cell r="AD114" t="str">
            <v>EYE</v>
          </cell>
          <cell r="AE114" t="str">
            <v>Yes</v>
          </cell>
          <cell r="AF114" t="str">
            <v>No</v>
          </cell>
          <cell r="AG114" t="str">
            <v>Yes</v>
          </cell>
          <cell r="AI114">
            <v>300357</v>
          </cell>
          <cell r="AJ114" t="str">
            <v>No</v>
          </cell>
          <cell r="AK114" t="str">
            <v>No</v>
          </cell>
          <cell r="AL114" t="str">
            <v>No</v>
          </cell>
        </row>
        <row r="115">
          <cell r="A115">
            <v>546445</v>
          </cell>
          <cell r="B115" t="str">
            <v>Daisy Chain Nursery</v>
          </cell>
          <cell r="C115" t="e">
            <v>#REF!</v>
          </cell>
          <cell r="D115" t="e">
            <v>#REF!</v>
          </cell>
          <cell r="E115" t="str">
            <v>LN4 4HU</v>
          </cell>
          <cell r="F115" t="e">
            <v>#REF!</v>
          </cell>
          <cell r="G115" t="str">
            <v>Fen Road,
Billinghay,
Lincoln
LN4 4HU</v>
          </cell>
          <cell r="H115" t="str">
            <v>Carole Farrow</v>
          </cell>
          <cell r="I115" t="str">
            <v>Manager</v>
          </cell>
          <cell r="J115" t="str">
            <v>07799 091281</v>
          </cell>
          <cell r="K115" t="str">
            <v>daisychainbillinghay@googlemail.com; farrowcar@aol.com</v>
          </cell>
          <cell r="L115" t="str">
            <v>Sandfields</v>
          </cell>
          <cell r="M115" t="str">
            <v>Thorpe Tilney</v>
          </cell>
          <cell r="O115" t="str">
            <v>Lincoln</v>
          </cell>
          <cell r="P115" t="str">
            <v>LN4 3SL</v>
          </cell>
          <cell r="S115">
            <v>465803</v>
          </cell>
          <cell r="T115" t="str">
            <v>Outstanding</v>
          </cell>
          <cell r="U115">
            <v>41670</v>
          </cell>
          <cell r="V115" t="str">
            <v>Outstanding</v>
          </cell>
          <cell r="W115">
            <v>39742</v>
          </cell>
          <cell r="X115" t="str">
            <v>FDC</v>
          </cell>
          <cell r="Y115" t="str">
            <v>Private</v>
          </cell>
          <cell r="Z115" t="str">
            <v>Private Owner</v>
          </cell>
          <cell r="AA115" t="str">
            <v>n/a</v>
          </cell>
          <cell r="AB115" t="str">
            <v>Sole Trader</v>
          </cell>
          <cell r="AC115" t="str">
            <v>CAROL FARROW</v>
          </cell>
          <cell r="AD115" t="str">
            <v>EYE</v>
          </cell>
          <cell r="AE115" t="str">
            <v>Yes</v>
          </cell>
          <cell r="AF115" t="str">
            <v>No</v>
          </cell>
          <cell r="AG115" t="str">
            <v>Yes</v>
          </cell>
          <cell r="AI115">
            <v>303040</v>
          </cell>
          <cell r="AJ115" t="str">
            <v>No</v>
          </cell>
          <cell r="AK115" t="str">
            <v>No</v>
          </cell>
          <cell r="AL115" t="str">
            <v>No</v>
          </cell>
        </row>
        <row r="116">
          <cell r="A116">
            <v>684109</v>
          </cell>
          <cell r="B116" t="str">
            <v>Dancing Daffodils Childminding Service</v>
          </cell>
          <cell r="C116" t="e">
            <v>#REF!</v>
          </cell>
          <cell r="D116" t="e">
            <v>#REF!</v>
          </cell>
          <cell r="E116" t="str">
            <v>NG31 9NW</v>
          </cell>
          <cell r="F116" t="e">
            <v>#REF!</v>
          </cell>
          <cell r="G116" t="str">
            <v>As per mailing address</v>
          </cell>
          <cell r="H116" t="str">
            <v>Sarah Watson</v>
          </cell>
          <cell r="I116" t="str">
            <v>Manager</v>
          </cell>
          <cell r="J116" t="str">
            <v>07754210179</v>
          </cell>
          <cell r="K116" t="str">
            <v>sarahellen71@hotmail.com</v>
          </cell>
          <cell r="L116" t="str">
            <v>54 Shakespeare Avenue</v>
          </cell>
          <cell r="O116" t="str">
            <v>Grantham</v>
          </cell>
          <cell r="P116" t="str">
            <v>NG31 9NW</v>
          </cell>
          <cell r="R116" t="str">
            <v>Sarah Watson</v>
          </cell>
          <cell r="S116">
            <v>493109</v>
          </cell>
          <cell r="T116" t="str">
            <v>Awaiting</v>
          </cell>
          <cell r="U116" t="str">
            <v>Awaiting</v>
          </cell>
          <cell r="X116" t="str">
            <v>Childminder</v>
          </cell>
          <cell r="Y116" t="str">
            <v>Childminder</v>
          </cell>
          <cell r="Z116" t="str">
            <v>Childminder</v>
          </cell>
          <cell r="AA116" t="str">
            <v>n/a</v>
          </cell>
          <cell r="AB116" t="str">
            <v>Sole Trader</v>
          </cell>
          <cell r="AC116" t="str">
            <v>Sarah Watson</v>
          </cell>
          <cell r="AD116" t="str">
            <v>EYE</v>
          </cell>
          <cell r="AE116" t="str">
            <v>Yes</v>
          </cell>
          <cell r="AF116" t="str">
            <v>No</v>
          </cell>
          <cell r="AG116" t="str">
            <v>Yes</v>
          </cell>
          <cell r="AI116">
            <v>326993</v>
          </cell>
          <cell r="AK116" t="str">
            <v>Yes</v>
          </cell>
        </row>
        <row r="117">
          <cell r="A117">
            <v>684121</v>
          </cell>
          <cell r="B117" t="str">
            <v>Danielle's Little Chicks</v>
          </cell>
          <cell r="C117" t="e">
            <v>#REF!</v>
          </cell>
          <cell r="D117" t="e">
            <v>#REF!</v>
          </cell>
          <cell r="E117" t="str">
            <v>LN3 5SD</v>
          </cell>
          <cell r="F117" t="e">
            <v>#REF!</v>
          </cell>
          <cell r="G117" t="str">
            <v>As per mailing address</v>
          </cell>
          <cell r="H117" t="str">
            <v>Danielle Simpson</v>
          </cell>
          <cell r="I117" t="str">
            <v>Childminder</v>
          </cell>
          <cell r="J117" t="str">
            <v>01526 399390</v>
          </cell>
          <cell r="K117" t="str">
            <v>danielle_amour@msn.com</v>
          </cell>
          <cell r="L117" t="str">
            <v>12 St Lawrence Drive</v>
          </cell>
          <cell r="O117" t="str">
            <v>Bardney</v>
          </cell>
          <cell r="P117" t="str">
            <v>LN3 5SD</v>
          </cell>
          <cell r="R117" t="str">
            <v>Danielle Simpson</v>
          </cell>
          <cell r="S117">
            <v>496078</v>
          </cell>
          <cell r="T117" t="str">
            <v>Awaiting</v>
          </cell>
          <cell r="U117" t="str">
            <v>Awaiting</v>
          </cell>
          <cell r="X117" t="str">
            <v>Childminder</v>
          </cell>
          <cell r="Y117" t="str">
            <v>Childminder</v>
          </cell>
          <cell r="Z117" t="str">
            <v>Childminder</v>
          </cell>
          <cell r="AA117" t="str">
            <v>n/a</v>
          </cell>
          <cell r="AB117" t="str">
            <v>Sole Trader</v>
          </cell>
          <cell r="AD117" t="str">
            <v>EYE</v>
          </cell>
          <cell r="AE117" t="str">
            <v>Yes</v>
          </cell>
          <cell r="AF117" t="str">
            <v>Yes</v>
          </cell>
          <cell r="AG117" t="str">
            <v>Yes</v>
          </cell>
          <cell r="AI117">
            <v>327523</v>
          </cell>
          <cell r="AK117" t="str">
            <v>Yes</v>
          </cell>
        </row>
        <row r="118">
          <cell r="A118">
            <v>546437</v>
          </cell>
          <cell r="B118" t="str">
            <v>Dappledown House Nursery</v>
          </cell>
          <cell r="C118" t="e">
            <v>#REF!</v>
          </cell>
          <cell r="D118" t="e">
            <v>#REF!</v>
          </cell>
          <cell r="E118" t="str">
            <v>NG32 2PG</v>
          </cell>
          <cell r="F118" t="e">
            <v>#REF!</v>
          </cell>
          <cell r="G118" t="str">
            <v>As per mailing address</v>
          </cell>
          <cell r="H118" t="str">
            <v>Pauline Morgan</v>
          </cell>
          <cell r="I118" t="str">
            <v>Manager</v>
          </cell>
          <cell r="J118" t="str">
            <v>01400 250358/ 07876 733810</v>
          </cell>
          <cell r="K118" t="str">
            <v>dappledownhouse@gmail.com</v>
          </cell>
          <cell r="L118" t="str">
            <v>The Old School</v>
          </cell>
          <cell r="M118" t="str">
            <v>Main Street</v>
          </cell>
          <cell r="N118" t="str">
            <v>Honington</v>
          </cell>
          <cell r="O118" t="str">
            <v>Grantham</v>
          </cell>
          <cell r="P118" t="str">
            <v>NG32 2PG</v>
          </cell>
          <cell r="R118" t="str">
            <v>Paula Christopher</v>
          </cell>
          <cell r="S118">
            <v>450279</v>
          </cell>
          <cell r="T118" t="str">
            <v>Good</v>
          </cell>
          <cell r="U118">
            <v>41284</v>
          </cell>
          <cell r="V118" t="str">
            <v>Good</v>
          </cell>
          <cell r="W118">
            <v>40470</v>
          </cell>
          <cell r="X118" t="str">
            <v>FDC</v>
          </cell>
          <cell r="Y118" t="str">
            <v>Private</v>
          </cell>
          <cell r="Z118" t="str">
            <v>Private Owner</v>
          </cell>
          <cell r="AA118" t="str">
            <v>n/a</v>
          </cell>
          <cell r="AB118" t="str">
            <v>Sole Trader</v>
          </cell>
          <cell r="AC118" t="str">
            <v>PAULINE MORGAN</v>
          </cell>
          <cell r="AD118" t="str">
            <v>EYE</v>
          </cell>
          <cell r="AE118" t="str">
            <v>Yes</v>
          </cell>
          <cell r="AF118" t="str">
            <v>Yes</v>
          </cell>
          <cell r="AG118" t="str">
            <v>Yes</v>
          </cell>
          <cell r="AI118">
            <v>311294</v>
          </cell>
          <cell r="AJ118" t="str">
            <v>No</v>
          </cell>
          <cell r="AK118" t="str">
            <v>Yes</v>
          </cell>
          <cell r="AL118" t="str">
            <v>Yes</v>
          </cell>
        </row>
        <row r="119">
          <cell r="A119">
            <v>683926</v>
          </cell>
          <cell r="B119" t="str">
            <v>Dawn Stokes</v>
          </cell>
          <cell r="C119" t="e">
            <v>#REF!</v>
          </cell>
          <cell r="D119" t="e">
            <v>#REF!</v>
          </cell>
          <cell r="E119" t="str">
            <v>PE12 6DQ</v>
          </cell>
          <cell r="F119" t="e">
            <v>#REF!</v>
          </cell>
          <cell r="G119" t="str">
            <v>As per mailing address</v>
          </cell>
          <cell r="H119" t="str">
            <v>Dawn Stokes</v>
          </cell>
          <cell r="I119" t="str">
            <v>Childminder</v>
          </cell>
          <cell r="J119" t="str">
            <v xml:space="preserve">01406 381233 </v>
          </cell>
          <cell r="K119" t="str">
            <v>dawn593@btinternet.com</v>
          </cell>
          <cell r="L119" t="str">
            <v>200 Broadgate</v>
          </cell>
          <cell r="N119" t="str">
            <v>Weston Hills</v>
          </cell>
          <cell r="O119" t="str">
            <v>Spalding</v>
          </cell>
          <cell r="P119" t="str">
            <v>PE12 6DQ</v>
          </cell>
          <cell r="S119">
            <v>268455</v>
          </cell>
          <cell r="T119" t="str">
            <v>Good</v>
          </cell>
          <cell r="U119">
            <v>41799</v>
          </cell>
          <cell r="X119" t="str">
            <v>Childminder</v>
          </cell>
          <cell r="Y119" t="str">
            <v>Childminder</v>
          </cell>
          <cell r="Z119" t="str">
            <v>Childminder</v>
          </cell>
          <cell r="AA119" t="str">
            <v>n/a</v>
          </cell>
          <cell r="AB119" t="str">
            <v>Sole Trader</v>
          </cell>
          <cell r="AD119" t="str">
            <v>EYE</v>
          </cell>
          <cell r="AE119" t="str">
            <v>Yes</v>
          </cell>
          <cell r="AF119" t="str">
            <v>Yes</v>
          </cell>
          <cell r="AG119" t="str">
            <v>Yes</v>
          </cell>
          <cell r="AI119">
            <v>323871</v>
          </cell>
          <cell r="AJ119" t="str">
            <v>No</v>
          </cell>
          <cell r="AK119" t="str">
            <v>No</v>
          </cell>
          <cell r="AL119" t="str">
            <v>No</v>
          </cell>
        </row>
        <row r="120">
          <cell r="A120">
            <v>684054</v>
          </cell>
          <cell r="B120" t="str">
            <v>Dawnie Daycare Childminder</v>
          </cell>
          <cell r="C120" t="e">
            <v>#REF!</v>
          </cell>
          <cell r="D120" t="e">
            <v>#REF!</v>
          </cell>
          <cell r="E120" t="str">
            <v>LN4 2QN</v>
          </cell>
          <cell r="F120" t="e">
            <v>#REF!</v>
          </cell>
          <cell r="G120" t="str">
            <v>As per mailing address</v>
          </cell>
          <cell r="H120" t="str">
            <v>Dawn Roberts</v>
          </cell>
          <cell r="I120" t="str">
            <v>Childminder</v>
          </cell>
          <cell r="J120" t="str">
            <v>01522 787892</v>
          </cell>
          <cell r="K120" t="str">
            <v>dawnlever@hotmail.com</v>
          </cell>
          <cell r="L120" t="str">
            <v>3 Lancia Crescent</v>
          </cell>
          <cell r="N120" t="str">
            <v>Bracebridge Heath</v>
          </cell>
          <cell r="O120" t="str">
            <v>Lincoln</v>
          </cell>
          <cell r="P120" t="str">
            <v>LN4 2QN</v>
          </cell>
          <cell r="S120">
            <v>482393</v>
          </cell>
          <cell r="T120" t="str">
            <v>Awaiting</v>
          </cell>
          <cell r="U120" t="str">
            <v>Awaiting</v>
          </cell>
          <cell r="X120" t="str">
            <v>Childminder</v>
          </cell>
          <cell r="Y120" t="str">
            <v>Childminder</v>
          </cell>
          <cell r="Z120" t="str">
            <v>Childminder</v>
          </cell>
          <cell r="AA120" t="str">
            <v>n/a</v>
          </cell>
          <cell r="AB120" t="str">
            <v>Sole Trader</v>
          </cell>
          <cell r="AC120" t="str">
            <v>Dawn Roberts</v>
          </cell>
          <cell r="AD120" t="str">
            <v>EYE</v>
          </cell>
          <cell r="AE120" t="str">
            <v>Yes</v>
          </cell>
          <cell r="AF120" t="str">
            <v>Yes</v>
          </cell>
          <cell r="AG120" t="str">
            <v>Yes</v>
          </cell>
          <cell r="AI120">
            <v>321968</v>
          </cell>
          <cell r="AJ120" t="str">
            <v>No</v>
          </cell>
          <cell r="AK120" t="str">
            <v>Yes</v>
          </cell>
          <cell r="AL120" t="str">
            <v>No</v>
          </cell>
        </row>
        <row r="121">
          <cell r="A121">
            <v>533143</v>
          </cell>
          <cell r="B121" t="str">
            <v xml:space="preserve">Debbie Craft Childminding  </v>
          </cell>
          <cell r="C121" t="e">
            <v>#REF!</v>
          </cell>
          <cell r="D121" t="e">
            <v>#REF!</v>
          </cell>
          <cell r="E121" t="str">
            <v>PE12 6PH</v>
          </cell>
          <cell r="F121" t="e">
            <v>#REF!</v>
          </cell>
          <cell r="G121" t="str">
            <v>As per mailing address</v>
          </cell>
          <cell r="H121" t="str">
            <v>Debbie Craft</v>
          </cell>
          <cell r="I121" t="str">
            <v>Childminder</v>
          </cell>
          <cell r="J121" t="str">
            <v>07793 944355</v>
          </cell>
          <cell r="K121" t="str">
            <v>porkypig661@btinternet.com</v>
          </cell>
          <cell r="L121" t="str">
            <v>38 Bell Lane</v>
          </cell>
          <cell r="N121" t="str">
            <v>Moulton</v>
          </cell>
          <cell r="O121" t="str">
            <v>Spalding</v>
          </cell>
          <cell r="P121" t="str">
            <v>PE12 6PH</v>
          </cell>
          <cell r="S121">
            <v>357067</v>
          </cell>
          <cell r="T121" t="str">
            <v>Good</v>
          </cell>
          <cell r="U121">
            <v>42272</v>
          </cell>
          <cell r="V121" t="str">
            <v>Good</v>
          </cell>
          <cell r="W121">
            <v>40584</v>
          </cell>
          <cell r="X121" t="str">
            <v>Childminder</v>
          </cell>
          <cell r="Y121" t="str">
            <v>Childminder</v>
          </cell>
          <cell r="Z121" t="str">
            <v>Childminder</v>
          </cell>
          <cell r="AA121" t="str">
            <v>n/a</v>
          </cell>
          <cell r="AB121" t="str">
            <v>Sole Trader</v>
          </cell>
          <cell r="AD121" t="str">
            <v>EYE</v>
          </cell>
          <cell r="AE121" t="str">
            <v>Yes</v>
          </cell>
          <cell r="AF121" t="str">
            <v>No</v>
          </cell>
          <cell r="AG121" t="str">
            <v>Yes</v>
          </cell>
          <cell r="AI121">
            <v>305885</v>
          </cell>
          <cell r="AJ121" t="str">
            <v>No</v>
          </cell>
          <cell r="AK121" t="str">
            <v>No</v>
          </cell>
          <cell r="AL121" t="str">
            <v>No</v>
          </cell>
        </row>
        <row r="122">
          <cell r="A122">
            <v>683858</v>
          </cell>
          <cell r="B122" t="str">
            <v>Debbie Pryde Childminding Services</v>
          </cell>
          <cell r="C122" t="e">
            <v>#REF!</v>
          </cell>
          <cell r="D122" t="e">
            <v>#REF!</v>
          </cell>
          <cell r="E122" t="str">
            <v>PE6 9PZ</v>
          </cell>
          <cell r="F122" t="e">
            <v>#REF!</v>
          </cell>
          <cell r="G122" t="str">
            <v>As per mailing address</v>
          </cell>
          <cell r="H122" t="str">
            <v>Debbie Pryde</v>
          </cell>
          <cell r="I122" t="str">
            <v>Childminder</v>
          </cell>
          <cell r="J122" t="str">
            <v>01778 560080/ 07908 816109</v>
          </cell>
          <cell r="K122" t="str">
            <v>debbie.pryde@btinternet.com</v>
          </cell>
          <cell r="L122" t="str">
            <v>4 Bede Road</v>
          </cell>
          <cell r="O122" t="str">
            <v>Peterborough</v>
          </cell>
          <cell r="P122" t="str">
            <v>PE6 9PZ</v>
          </cell>
          <cell r="S122">
            <v>260519</v>
          </cell>
          <cell r="T122" t="str">
            <v>Good</v>
          </cell>
          <cell r="U122">
            <v>42508</v>
          </cell>
          <cell r="V122" t="str">
            <v>Good</v>
          </cell>
          <cell r="W122">
            <v>40575</v>
          </cell>
          <cell r="X122" t="str">
            <v>Childminder</v>
          </cell>
          <cell r="Y122" t="str">
            <v>Childminder</v>
          </cell>
          <cell r="Z122" t="str">
            <v>Childminder</v>
          </cell>
          <cell r="AA122" t="str">
            <v>n/a</v>
          </cell>
          <cell r="AB122" t="str">
            <v>Sole Trader</v>
          </cell>
          <cell r="AD122" t="str">
            <v>EYE</v>
          </cell>
          <cell r="AE122" t="str">
            <v>Yes</v>
          </cell>
          <cell r="AF122" t="str">
            <v>No</v>
          </cell>
          <cell r="AG122" t="str">
            <v>Yes</v>
          </cell>
          <cell r="AI122">
            <v>302696</v>
          </cell>
          <cell r="AJ122" t="str">
            <v>No</v>
          </cell>
          <cell r="AK122" t="str">
            <v>No</v>
          </cell>
          <cell r="AL122" t="str">
            <v>No</v>
          </cell>
        </row>
        <row r="123">
          <cell r="A123">
            <v>683976</v>
          </cell>
          <cell r="B123" t="str">
            <v>Deborah Underdown</v>
          </cell>
          <cell r="C123" t="e">
            <v>#REF!</v>
          </cell>
          <cell r="D123" t="e">
            <v>#REF!</v>
          </cell>
          <cell r="E123" t="str">
            <v>NG34 8WE</v>
          </cell>
          <cell r="F123" t="e">
            <v>#REF!</v>
          </cell>
          <cell r="G123" t="str">
            <v>As per mailing address</v>
          </cell>
          <cell r="H123" t="str">
            <v>Deborah Underdown</v>
          </cell>
          <cell r="I123" t="str">
            <v>Childminder</v>
          </cell>
          <cell r="J123" t="str">
            <v xml:space="preserve">01529 302183 </v>
          </cell>
          <cell r="K123" t="str">
            <v>debbie_u_is@yahoo.co.uk</v>
          </cell>
          <cell r="L123" t="str">
            <v>12 Bede Close</v>
          </cell>
          <cell r="O123" t="str">
            <v>Sleaford</v>
          </cell>
          <cell r="P123" t="str">
            <v>NG34 8WE</v>
          </cell>
          <cell r="S123">
            <v>464835</v>
          </cell>
          <cell r="T123" t="str">
            <v>Met</v>
          </cell>
          <cell r="U123">
            <v>42303</v>
          </cell>
          <cell r="X123" t="str">
            <v>Childminder</v>
          </cell>
          <cell r="Y123" t="str">
            <v>Childminder</v>
          </cell>
          <cell r="Z123" t="str">
            <v>Childminder</v>
          </cell>
          <cell r="AA123" t="str">
            <v>n/a</v>
          </cell>
          <cell r="AB123" t="str">
            <v>Sole Trader</v>
          </cell>
          <cell r="AD123" t="str">
            <v>EYE</v>
          </cell>
          <cell r="AE123" t="str">
            <v>Yes</v>
          </cell>
          <cell r="AF123" t="str">
            <v>No</v>
          </cell>
          <cell r="AG123" t="str">
            <v>Yes</v>
          </cell>
          <cell r="AI123">
            <v>317594</v>
          </cell>
          <cell r="AJ123" t="str">
            <v>No</v>
          </cell>
          <cell r="AK123" t="str">
            <v>No</v>
          </cell>
          <cell r="AL123" t="str">
            <v>No</v>
          </cell>
        </row>
        <row r="124">
          <cell r="A124">
            <v>684169</v>
          </cell>
          <cell r="B124" t="str">
            <v>Diane Brotherton</v>
          </cell>
          <cell r="C124" t="str">
            <v>Boston</v>
          </cell>
          <cell r="D124" t="str">
            <v>Witham</v>
          </cell>
          <cell r="E124" t="str">
            <v>PE21 9TE</v>
          </cell>
          <cell r="F124" t="str">
            <v>Boston CC</v>
          </cell>
          <cell r="G124" t="str">
            <v>As per mailing address</v>
          </cell>
          <cell r="H124" t="str">
            <v>Diane Brotherton</v>
          </cell>
          <cell r="I124" t="str">
            <v>Childminder</v>
          </cell>
          <cell r="J124" t="str">
            <v>07981 418522</v>
          </cell>
          <cell r="K124" t="str">
            <v>martinanddiane@hotmail.co.uk</v>
          </cell>
          <cell r="L124" t="str">
            <v>105 Norfolk Street</v>
          </cell>
          <cell r="O124" t="str">
            <v>Boston</v>
          </cell>
          <cell r="P124" t="str">
            <v>PE21 9TE</v>
          </cell>
          <cell r="S124">
            <v>208559</v>
          </cell>
          <cell r="T124" t="str">
            <v>Good</v>
          </cell>
          <cell r="U124">
            <v>42062</v>
          </cell>
          <cell r="X124" t="str">
            <v>Childminder</v>
          </cell>
          <cell r="Y124" t="str">
            <v>Childminder</v>
          </cell>
          <cell r="Z124" t="str">
            <v>Childminder</v>
          </cell>
          <cell r="AB124" t="str">
            <v>Sole Trader</v>
          </cell>
          <cell r="AD124" t="str">
            <v>EYE</v>
          </cell>
          <cell r="AE124" t="str">
            <v>Yes</v>
          </cell>
          <cell r="AF124" t="str">
            <v>Yes</v>
          </cell>
          <cell r="AG124" t="str">
            <v>Yes</v>
          </cell>
          <cell r="AI124">
            <v>330994</v>
          </cell>
          <cell r="AJ124" t="str">
            <v>No</v>
          </cell>
          <cell r="AK124" t="str">
            <v>No</v>
          </cell>
          <cell r="AL124" t="str">
            <v>No</v>
          </cell>
        </row>
        <row r="125">
          <cell r="A125">
            <v>546508</v>
          </cell>
          <cell r="B125" t="str">
            <v>Digby Village Pre-School</v>
          </cell>
          <cell r="C125" t="e">
            <v>#REF!</v>
          </cell>
          <cell r="D125" t="e">
            <v>#REF!</v>
          </cell>
          <cell r="E125" t="str">
            <v>LN4 3LZ</v>
          </cell>
          <cell r="F125" t="e">
            <v>#REF!</v>
          </cell>
          <cell r="G125" t="str">
            <v>As per mailing address</v>
          </cell>
          <cell r="H125" t="str">
            <v>Donna Cottrell</v>
          </cell>
          <cell r="I125" t="str">
            <v>Manager</v>
          </cell>
          <cell r="J125" t="str">
            <v>07521 009647</v>
          </cell>
          <cell r="K125" t="str">
            <v>digbyvillagepreschool@googlemail.com</v>
          </cell>
          <cell r="L125" t="str">
            <v>Digby CofE School</v>
          </cell>
          <cell r="M125" t="str">
            <v>Church Street</v>
          </cell>
          <cell r="N125" t="str">
            <v>Digby</v>
          </cell>
          <cell r="O125" t="str">
            <v xml:space="preserve">Lincoln </v>
          </cell>
          <cell r="P125" t="str">
            <v>LN4 3LZ</v>
          </cell>
          <cell r="R125" t="str">
            <v>Donna Cotrill</v>
          </cell>
          <cell r="S125">
            <v>339775</v>
          </cell>
          <cell r="T125" t="str">
            <v>Good</v>
          </cell>
          <cell r="U125">
            <v>42348</v>
          </cell>
          <cell r="V125" t="str">
            <v>Requires Improvement</v>
          </cell>
          <cell r="W125">
            <v>41768</v>
          </cell>
          <cell r="X125" t="str">
            <v>FDC</v>
          </cell>
          <cell r="Y125" t="str">
            <v>Voluntary</v>
          </cell>
          <cell r="Z125" t="str">
            <v>Committee</v>
          </cell>
          <cell r="AA125" t="str">
            <v>Eddie Wheeler</v>
          </cell>
          <cell r="AB125" t="str">
            <v>Charity</v>
          </cell>
          <cell r="AC125">
            <v>1032999</v>
          </cell>
          <cell r="AD125" t="str">
            <v>EYE</v>
          </cell>
          <cell r="AE125" t="str">
            <v>Yes</v>
          </cell>
          <cell r="AF125" t="str">
            <v>Yes</v>
          </cell>
          <cell r="AG125" t="str">
            <v>Yes</v>
          </cell>
          <cell r="AI125">
            <v>304426</v>
          </cell>
          <cell r="AJ125" t="str">
            <v>No</v>
          </cell>
          <cell r="AK125" t="str">
            <v>No</v>
          </cell>
          <cell r="AL125" t="str">
            <v>No</v>
          </cell>
        </row>
        <row r="126">
          <cell r="A126">
            <v>683845</v>
          </cell>
          <cell r="B126" t="str">
            <v>Donna Harris Childcare</v>
          </cell>
          <cell r="C126" t="e">
            <v>#REF!</v>
          </cell>
          <cell r="D126" t="e">
            <v>#REF!</v>
          </cell>
          <cell r="E126" t="str">
            <v>NG31 9FN</v>
          </cell>
          <cell r="F126" t="e">
            <v>#REF!</v>
          </cell>
          <cell r="G126" t="str">
            <v>As per mailing address</v>
          </cell>
          <cell r="H126" t="str">
            <v>Donna Harris</v>
          </cell>
          <cell r="I126" t="str">
            <v>Childminder</v>
          </cell>
          <cell r="J126" t="str">
            <v>01476 210991</v>
          </cell>
          <cell r="K126" t="str">
            <v>donnaharris31@msn.com</v>
          </cell>
          <cell r="L126" t="str">
            <v>45 Cavendish Way</v>
          </cell>
          <cell r="O126" t="str">
            <v>Grantham</v>
          </cell>
          <cell r="P126" t="str">
            <v>NG31 9FN</v>
          </cell>
          <cell r="S126">
            <v>336925</v>
          </cell>
          <cell r="T126" t="str">
            <v>Good</v>
          </cell>
          <cell r="U126">
            <v>42534</v>
          </cell>
          <cell r="V126" t="str">
            <v>Requires Improvement</v>
          </cell>
          <cell r="W126">
            <v>42188</v>
          </cell>
          <cell r="X126" t="str">
            <v>Childminder</v>
          </cell>
          <cell r="Y126" t="str">
            <v>Childminder</v>
          </cell>
          <cell r="Z126" t="str">
            <v>Childminder</v>
          </cell>
          <cell r="AA126" t="str">
            <v>n/a</v>
          </cell>
          <cell r="AB126" t="str">
            <v>Sole Trader</v>
          </cell>
          <cell r="AD126" t="str">
            <v>EYE</v>
          </cell>
          <cell r="AE126" t="str">
            <v>Yes</v>
          </cell>
          <cell r="AF126" t="str">
            <v>No</v>
          </cell>
          <cell r="AG126" t="str">
            <v>Yes</v>
          </cell>
          <cell r="AI126">
            <v>313410</v>
          </cell>
          <cell r="AJ126" t="str">
            <v>No</v>
          </cell>
          <cell r="AK126" t="str">
            <v>No</v>
          </cell>
          <cell r="AL126" t="str">
            <v>No</v>
          </cell>
        </row>
        <row r="127">
          <cell r="A127">
            <v>683806</v>
          </cell>
          <cell r="B127" t="str">
            <v>Donna McQuilter</v>
          </cell>
          <cell r="C127" t="e">
            <v>#REF!</v>
          </cell>
          <cell r="D127" t="e">
            <v>#REF!</v>
          </cell>
          <cell r="E127" t="str">
            <v>LN2 2AG</v>
          </cell>
          <cell r="F127" t="e">
            <v>#REF!</v>
          </cell>
          <cell r="G127" t="str">
            <v>As per mailing address</v>
          </cell>
          <cell r="H127" t="str">
            <v>Donna McQuilter</v>
          </cell>
          <cell r="I127" t="str">
            <v>Childminder</v>
          </cell>
          <cell r="J127" t="str">
            <v>01522 548403</v>
          </cell>
          <cell r="K127" t="str">
            <v>littlemisssunshinechildminding@yahoo.co.uk</v>
          </cell>
          <cell r="L127" t="str">
            <v>48 Nocton Drive</v>
          </cell>
          <cell r="O127" t="str">
            <v>Lincoln</v>
          </cell>
          <cell r="P127" t="str">
            <v>LN2 2AG</v>
          </cell>
          <cell r="S127">
            <v>373344</v>
          </cell>
          <cell r="T127" t="str">
            <v>Good</v>
          </cell>
          <cell r="U127">
            <v>39790</v>
          </cell>
          <cell r="X127" t="str">
            <v>Childminder</v>
          </cell>
          <cell r="Y127" t="str">
            <v>Childminder</v>
          </cell>
          <cell r="Z127" t="str">
            <v>Childminder</v>
          </cell>
          <cell r="AA127" t="str">
            <v>n/a</v>
          </cell>
          <cell r="AB127" t="str">
            <v>Sole Trader</v>
          </cell>
          <cell r="AD127" t="str">
            <v>EYE</v>
          </cell>
          <cell r="AE127" t="str">
            <v>Yes</v>
          </cell>
          <cell r="AF127" t="str">
            <v>No</v>
          </cell>
          <cell r="AG127" t="str">
            <v>Yes</v>
          </cell>
          <cell r="AI127">
            <v>306709</v>
          </cell>
          <cell r="AJ127" t="str">
            <v>No</v>
          </cell>
          <cell r="AK127" t="str">
            <v>No</v>
          </cell>
          <cell r="AL127" t="str">
            <v>No</v>
          </cell>
        </row>
        <row r="128">
          <cell r="A128">
            <v>546438</v>
          </cell>
          <cell r="B128" t="str">
            <v>Donnington On Bain Under 5's</v>
          </cell>
          <cell r="C128" t="e">
            <v>#REF!</v>
          </cell>
          <cell r="D128" t="e">
            <v>#REF!</v>
          </cell>
          <cell r="E128" t="str">
            <v>LN11 9TJ</v>
          </cell>
          <cell r="F128" t="e">
            <v>#REF!</v>
          </cell>
          <cell r="G128" t="str">
            <v>As per mailing address</v>
          </cell>
          <cell r="H128" t="str">
            <v>Rachel Grant</v>
          </cell>
          <cell r="I128" t="str">
            <v>Manager</v>
          </cell>
          <cell r="J128" t="str">
            <v>07816 954135</v>
          </cell>
          <cell r="K128" t="str">
            <v>doningtononbainpreschool@googlemail.com</v>
          </cell>
          <cell r="L128" t="str">
            <v>The Village Hall</v>
          </cell>
          <cell r="M128" t="str">
            <v>Main Road</v>
          </cell>
          <cell r="N128" t="str">
            <v>Donington on Bain</v>
          </cell>
          <cell r="O128" t="str">
            <v>Louth</v>
          </cell>
          <cell r="P128" t="str">
            <v>LN11 9TJ</v>
          </cell>
          <cell r="S128">
            <v>466380</v>
          </cell>
          <cell r="T128" t="str">
            <v>Good</v>
          </cell>
          <cell r="U128">
            <v>41705</v>
          </cell>
          <cell r="V128" t="str">
            <v>Good</v>
          </cell>
          <cell r="W128">
            <v>39883</v>
          </cell>
          <cell r="X128" t="str">
            <v>Sessional</v>
          </cell>
          <cell r="Y128" t="str">
            <v>Voluntary</v>
          </cell>
          <cell r="Z128" t="str">
            <v>Committee</v>
          </cell>
          <cell r="AA128" t="str">
            <v>Susan Palmer</v>
          </cell>
          <cell r="AB128" t="str">
            <v>Charity</v>
          </cell>
          <cell r="AC128">
            <v>1033665</v>
          </cell>
          <cell r="AD128" t="str">
            <v>EYE</v>
          </cell>
          <cell r="AE128" t="str">
            <v>Yes</v>
          </cell>
          <cell r="AF128" t="str">
            <v>No</v>
          </cell>
          <cell r="AG128" t="str">
            <v>Yes</v>
          </cell>
          <cell r="AI128">
            <v>302603</v>
          </cell>
          <cell r="AJ128" t="str">
            <v>No</v>
          </cell>
          <cell r="AK128" t="str">
            <v>No</v>
          </cell>
          <cell r="AL128" t="str">
            <v>No</v>
          </cell>
        </row>
        <row r="129">
          <cell r="A129">
            <v>511113</v>
          </cell>
          <cell r="B129" t="str">
            <v xml:space="preserve">Dudley House School </v>
          </cell>
          <cell r="C129" t="e">
            <v>#REF!</v>
          </cell>
          <cell r="D129" t="e">
            <v>#REF!</v>
          </cell>
          <cell r="E129" t="str">
            <v>NG31 9AA</v>
          </cell>
          <cell r="F129" t="e">
            <v>#REF!</v>
          </cell>
          <cell r="G129" t="str">
            <v>As per mailing address</v>
          </cell>
          <cell r="H129" t="str">
            <v>Jenny Johnson</v>
          </cell>
          <cell r="I129" t="str">
            <v>Headteacher</v>
          </cell>
          <cell r="J129" t="str">
            <v>01476 400184</v>
          </cell>
          <cell r="K129" t="str">
            <v>headteacher@dudleyhouseschool.co.uk</v>
          </cell>
          <cell r="L129" t="str">
            <v>1 Dudley road</v>
          </cell>
          <cell r="M129" t="str">
            <v xml:space="preserve"> </v>
          </cell>
          <cell r="N129" t="str">
            <v xml:space="preserve"> </v>
          </cell>
          <cell r="O129" t="str">
            <v>Grantham</v>
          </cell>
          <cell r="P129" t="str">
            <v>NG31 9AA</v>
          </cell>
          <cell r="R129" t="str">
            <v>Hilary Woodman</v>
          </cell>
          <cell r="S129">
            <v>241066</v>
          </cell>
          <cell r="T129" t="str">
            <v>Good</v>
          </cell>
          <cell r="U129">
            <v>40198</v>
          </cell>
          <cell r="X129" t="str">
            <v>IDP</v>
          </cell>
          <cell r="Y129" t="str">
            <v>Independent</v>
          </cell>
          <cell r="Z129" t="str">
            <v>Board of trustees</v>
          </cell>
          <cell r="AA129" t="str">
            <v>n/a</v>
          </cell>
          <cell r="AB129" t="str">
            <v>Charity</v>
          </cell>
          <cell r="AC129">
            <v>1045501</v>
          </cell>
          <cell r="AD129" t="str">
            <v>EYE</v>
          </cell>
          <cell r="AE129" t="str">
            <v>Yes</v>
          </cell>
          <cell r="AF129" t="str">
            <v>No</v>
          </cell>
          <cell r="AG129" t="str">
            <v>Yes</v>
          </cell>
          <cell r="AI129">
            <v>300410</v>
          </cell>
          <cell r="AJ129" t="str">
            <v>No</v>
          </cell>
          <cell r="AK129" t="str">
            <v>Yes</v>
          </cell>
          <cell r="AL129" t="str">
            <v>No</v>
          </cell>
        </row>
        <row r="130">
          <cell r="A130">
            <v>583668</v>
          </cell>
          <cell r="B130" t="str">
            <v>Dunholme Preschool</v>
          </cell>
          <cell r="C130" t="e">
            <v>#REF!</v>
          </cell>
          <cell r="D130" t="e">
            <v>#REF!</v>
          </cell>
          <cell r="E130" t="str">
            <v>LN2 3NE</v>
          </cell>
          <cell r="F130" t="e">
            <v>#REF!</v>
          </cell>
          <cell r="G130" t="str">
            <v>As per mailing address</v>
          </cell>
          <cell r="H130" t="str">
            <v>Gayle Merrit-Smith</v>
          </cell>
          <cell r="I130" t="str">
            <v>Manager</v>
          </cell>
          <cell r="J130" t="str">
            <v>01673 866583</v>
          </cell>
          <cell r="K130" t="str">
            <v>dunholmeps@hotmail.co.uk</v>
          </cell>
          <cell r="L130" t="str">
            <v>The Mobile</v>
          </cell>
          <cell r="M130" t="str">
            <v>Ryland road</v>
          </cell>
          <cell r="N130" t="str">
            <v xml:space="preserve">Dunholme </v>
          </cell>
          <cell r="O130" t="str">
            <v>Lincoln</v>
          </cell>
          <cell r="P130" t="str">
            <v>LN2 3NE</v>
          </cell>
          <cell r="R130" t="str">
            <v>Angela Tuplin</v>
          </cell>
          <cell r="S130">
            <v>253542</v>
          </cell>
          <cell r="T130" t="str">
            <v>Good</v>
          </cell>
          <cell r="U130">
            <v>41983</v>
          </cell>
          <cell r="V130" t="str">
            <v>Good</v>
          </cell>
          <cell r="W130">
            <v>40493</v>
          </cell>
          <cell r="X130" t="str">
            <v>FDC</v>
          </cell>
          <cell r="Y130" t="str">
            <v>Voluntary</v>
          </cell>
          <cell r="Z130" t="str">
            <v>Committee</v>
          </cell>
          <cell r="AA130" t="str">
            <v>Charlotte Payne</v>
          </cell>
          <cell r="AB130" t="str">
            <v>Charity</v>
          </cell>
          <cell r="AC130">
            <v>1105178</v>
          </cell>
          <cell r="AD130" t="str">
            <v>EYE</v>
          </cell>
          <cell r="AE130" t="str">
            <v>Yes</v>
          </cell>
          <cell r="AF130" t="str">
            <v>No</v>
          </cell>
          <cell r="AG130" t="str">
            <v>Yes</v>
          </cell>
          <cell r="AI130">
            <v>300412</v>
          </cell>
          <cell r="AJ130" t="str">
            <v>No</v>
          </cell>
          <cell r="AK130" t="str">
            <v>No</v>
          </cell>
          <cell r="AL130" t="str">
            <v>No</v>
          </cell>
        </row>
        <row r="131">
          <cell r="A131">
            <v>546414</v>
          </cell>
          <cell r="B131" t="str">
            <v>Eagle Play Group</v>
          </cell>
          <cell r="C131" t="e">
            <v>#REF!</v>
          </cell>
          <cell r="D131" t="e">
            <v>#REF!</v>
          </cell>
          <cell r="E131" t="str">
            <v>LN6 9EJ</v>
          </cell>
          <cell r="F131" t="e">
            <v>#REF!</v>
          </cell>
          <cell r="G131" t="str">
            <v>As per mailing address</v>
          </cell>
          <cell r="H131" t="str">
            <v xml:space="preserve">Sally Crust </v>
          </cell>
          <cell r="I131" t="str">
            <v>Manager</v>
          </cell>
          <cell r="J131" t="str">
            <v>01522 869715/ 07900 578785</v>
          </cell>
          <cell r="K131" t="str">
            <v>eagleplaygroup@googlemail.com</v>
          </cell>
          <cell r="L131" t="str">
            <v>Eagle Community Primary School</v>
          </cell>
          <cell r="M131" t="str">
            <v>Scarle Lane</v>
          </cell>
          <cell r="N131" t="str">
            <v>Eagle</v>
          </cell>
          <cell r="O131" t="str">
            <v>Lincoln</v>
          </cell>
          <cell r="P131" t="str">
            <v>LN6 9EJ</v>
          </cell>
          <cell r="R131" t="str">
            <v>Sally Crust</v>
          </cell>
          <cell r="S131">
            <v>260001</v>
          </cell>
          <cell r="T131" t="str">
            <v>Good</v>
          </cell>
          <cell r="U131">
            <v>41795</v>
          </cell>
          <cell r="V131" t="str">
            <v>Good</v>
          </cell>
          <cell r="W131">
            <v>39409</v>
          </cell>
          <cell r="X131" t="str">
            <v>Sessional</v>
          </cell>
          <cell r="Y131" t="str">
            <v>Voluntary</v>
          </cell>
          <cell r="Z131" t="str">
            <v>Committee</v>
          </cell>
          <cell r="AA131" t="str">
            <v>Sarah Smith</v>
          </cell>
          <cell r="AB131" t="str">
            <v>Charity</v>
          </cell>
          <cell r="AC131">
            <v>1025930</v>
          </cell>
          <cell r="AD131" t="str">
            <v>EYE</v>
          </cell>
          <cell r="AE131" t="str">
            <v>Yes</v>
          </cell>
          <cell r="AF131" t="str">
            <v>No</v>
          </cell>
          <cell r="AG131" t="str">
            <v>Yes</v>
          </cell>
          <cell r="AI131">
            <v>302010</v>
          </cell>
          <cell r="AJ131" t="str">
            <v>No</v>
          </cell>
          <cell r="AK131" t="str">
            <v>No</v>
          </cell>
          <cell r="AL131" t="str">
            <v>No</v>
          </cell>
        </row>
        <row r="132">
          <cell r="A132">
            <v>523945</v>
          </cell>
          <cell r="B132" t="str">
            <v>Edenham Preschool</v>
          </cell>
          <cell r="C132" t="e">
            <v>#REF!</v>
          </cell>
          <cell r="D132" t="e">
            <v>#REF!</v>
          </cell>
          <cell r="E132" t="str">
            <v>PE10 0LY</v>
          </cell>
          <cell r="F132" t="e">
            <v>#REF!</v>
          </cell>
          <cell r="G132" t="str">
            <v>As per mailing address</v>
          </cell>
          <cell r="H132" t="str">
            <v>Julie Marshall/ Sandy Walker</v>
          </cell>
          <cell r="I132" t="str">
            <v>Owner/ Manager</v>
          </cell>
          <cell r="J132" t="str">
            <v>01778 591368 / 07903 154339 (Sally's Mobile)</v>
          </cell>
          <cell r="K132" t="str">
            <v>edenhampreschool@googlemail.com</v>
          </cell>
          <cell r="L132" t="str">
            <v>The Hostel</v>
          </cell>
          <cell r="M132" t="str">
            <v>Grimsthorpe Estate</v>
          </cell>
          <cell r="N132" t="str">
            <v>Grimsthorpe</v>
          </cell>
          <cell r="O132" t="str">
            <v>Near Bourne</v>
          </cell>
          <cell r="P132" t="str">
            <v>PE10 0LY</v>
          </cell>
          <cell r="R132" t="str">
            <v>Sally Bentley</v>
          </cell>
          <cell r="S132">
            <v>253776</v>
          </cell>
          <cell r="T132" t="str">
            <v>Good</v>
          </cell>
          <cell r="U132">
            <v>41768</v>
          </cell>
          <cell r="V132" t="str">
            <v>Good</v>
          </cell>
          <cell r="W132">
            <v>39939</v>
          </cell>
          <cell r="X132" t="str">
            <v>FDC</v>
          </cell>
          <cell r="Y132" t="str">
            <v>Private</v>
          </cell>
          <cell r="Z132" t="str">
            <v>Private Owner</v>
          </cell>
          <cell r="AA132" t="str">
            <v>n/a</v>
          </cell>
          <cell r="AB132" t="str">
            <v>Companies House</v>
          </cell>
          <cell r="AC132" t="str">
            <v>06211410</v>
          </cell>
          <cell r="AD132" t="str">
            <v>EYE</v>
          </cell>
          <cell r="AE132" t="str">
            <v>Yes</v>
          </cell>
          <cell r="AF132" t="str">
            <v>No</v>
          </cell>
          <cell r="AG132" t="str">
            <v>Yes</v>
          </cell>
          <cell r="AI132">
            <v>319543</v>
          </cell>
          <cell r="AJ132" t="str">
            <v>Yes</v>
          </cell>
          <cell r="AK132" t="str">
            <v>Yes</v>
          </cell>
          <cell r="AL132" t="str">
            <v>Yes</v>
          </cell>
        </row>
        <row r="133">
          <cell r="A133">
            <v>684092</v>
          </cell>
          <cell r="B133" t="str">
            <v xml:space="preserve">Edwards Montessori Daycare Nursery </v>
          </cell>
          <cell r="C133" t="e">
            <v>#REF!</v>
          </cell>
          <cell r="D133" t="e">
            <v>#REF!</v>
          </cell>
          <cell r="E133" t="str">
            <v>LN1 1XG</v>
          </cell>
          <cell r="F133" t="e">
            <v>#REF!</v>
          </cell>
          <cell r="G133" t="str">
            <v>As per mailing address</v>
          </cell>
          <cell r="H133" t="str">
            <v>Priya Sidar/ Kerry Jones</v>
          </cell>
          <cell r="I133" t="str">
            <v>Owner/Manager</v>
          </cell>
          <cell r="J133" t="str">
            <v xml:space="preserve">07507 457496 </v>
          </cell>
          <cell r="K133" t="str">
            <v>edwards.montessori.daycare@gmail.com</v>
          </cell>
          <cell r="L133" t="str">
            <v>21 Newland</v>
          </cell>
          <cell r="O133" t="str">
            <v>Lincoln</v>
          </cell>
          <cell r="P133" t="str">
            <v xml:space="preserve">LN1 1XG </v>
          </cell>
          <cell r="R133" t="str">
            <v>Kerry Jones</v>
          </cell>
          <cell r="S133">
            <v>482899</v>
          </cell>
          <cell r="T133" t="str">
            <v>Requires Improvement</v>
          </cell>
          <cell r="U133" t="str">
            <v xml:space="preserve"> 16/02/2016</v>
          </cell>
          <cell r="X133" t="str">
            <v>FDC</v>
          </cell>
          <cell r="Y133" t="str">
            <v>Private</v>
          </cell>
          <cell r="Z133" t="str">
            <v>Private Owner</v>
          </cell>
          <cell r="AA133" t="str">
            <v>n/a</v>
          </cell>
          <cell r="AB133" t="str">
            <v>Sole Trader</v>
          </cell>
          <cell r="AD133" t="str">
            <v>EYE</v>
          </cell>
          <cell r="AE133" t="str">
            <v>Yes</v>
          </cell>
          <cell r="AF133" t="str">
            <v>Yes</v>
          </cell>
          <cell r="AG133" t="str">
            <v>yes</v>
          </cell>
          <cell r="AI133">
            <v>318743</v>
          </cell>
          <cell r="AJ133" t="str">
            <v>No</v>
          </cell>
          <cell r="AK133" t="str">
            <v>No</v>
          </cell>
          <cell r="AL133" t="str">
            <v>No</v>
          </cell>
        </row>
        <row r="134">
          <cell r="A134">
            <v>683854</v>
          </cell>
          <cell r="B134" t="str">
            <v>Elizabeth Curtis</v>
          </cell>
          <cell r="C134" t="e">
            <v>#REF!</v>
          </cell>
          <cell r="D134" t="e">
            <v>#REF!</v>
          </cell>
          <cell r="E134" t="str">
            <v>NG31 8LN</v>
          </cell>
          <cell r="F134" t="e">
            <v>#REF!</v>
          </cell>
          <cell r="G134" t="str">
            <v>As per mailing address</v>
          </cell>
          <cell r="H134" t="str">
            <v>Elizabeth Curtis</v>
          </cell>
          <cell r="I134" t="str">
            <v>Childminder</v>
          </cell>
          <cell r="J134" t="str">
            <v>01476 570875</v>
          </cell>
          <cell r="K134" t="str">
            <v>liz.dean52@yahoo.co.uk</v>
          </cell>
          <cell r="L134" t="str">
            <v>23 Long Street</v>
          </cell>
          <cell r="N134" t="str">
            <v>Great Gonerby</v>
          </cell>
          <cell r="O134" t="str">
            <v>Grantham</v>
          </cell>
          <cell r="P134" t="str">
            <v>NG31 8LN</v>
          </cell>
          <cell r="S134">
            <v>292326</v>
          </cell>
          <cell r="T134" t="str">
            <v>Good</v>
          </cell>
          <cell r="U134">
            <v>42062</v>
          </cell>
          <cell r="V134" t="str">
            <v>Good</v>
          </cell>
          <cell r="W134">
            <v>40969</v>
          </cell>
          <cell r="X134" t="str">
            <v>Childminder</v>
          </cell>
          <cell r="Y134" t="str">
            <v>Childminder</v>
          </cell>
          <cell r="Z134" t="str">
            <v>Childminder</v>
          </cell>
          <cell r="AA134" t="str">
            <v>n/a</v>
          </cell>
          <cell r="AB134" t="str">
            <v>Sole Trader</v>
          </cell>
          <cell r="AD134" t="str">
            <v>EYE</v>
          </cell>
          <cell r="AE134" t="str">
            <v>Yes</v>
          </cell>
          <cell r="AF134" t="str">
            <v>No</v>
          </cell>
          <cell r="AG134" t="str">
            <v>No</v>
          </cell>
          <cell r="AI134">
            <v>323746</v>
          </cell>
          <cell r="AJ134" t="str">
            <v>No</v>
          </cell>
          <cell r="AK134" t="str">
            <v>No</v>
          </cell>
          <cell r="AL134" t="str">
            <v>No</v>
          </cell>
        </row>
        <row r="135">
          <cell r="A135">
            <v>684013</v>
          </cell>
          <cell r="B135" t="str">
            <v>Elizabeth K Perry</v>
          </cell>
          <cell r="C135" t="e">
            <v>#REF!</v>
          </cell>
          <cell r="D135" t="e">
            <v>#REF!</v>
          </cell>
          <cell r="E135" t="str">
            <v>LN6 8RY</v>
          </cell>
          <cell r="F135" t="e">
            <v>#REF!</v>
          </cell>
          <cell r="G135" t="str">
            <v>As per mailing address</v>
          </cell>
          <cell r="H135" t="str">
            <v>Liz Perry</v>
          </cell>
          <cell r="I135" t="str">
            <v>Childminder</v>
          </cell>
          <cell r="J135" t="str">
            <v>01522 805177</v>
          </cell>
          <cell r="K135" t="str">
            <v xml:space="preserve">lizperry69@googlemail.com </v>
          </cell>
          <cell r="L135" t="str">
            <v>599 Newark Road</v>
          </cell>
          <cell r="O135" t="str">
            <v>Lincoln</v>
          </cell>
          <cell r="P135" t="str">
            <v>LN6 8RY</v>
          </cell>
          <cell r="S135">
            <v>208807</v>
          </cell>
          <cell r="T135" t="str">
            <v>Good</v>
          </cell>
          <cell r="U135">
            <v>39944</v>
          </cell>
          <cell r="X135" t="str">
            <v>Childminder</v>
          </cell>
          <cell r="Y135" t="str">
            <v>Childminder</v>
          </cell>
          <cell r="Z135" t="str">
            <v>Childminder</v>
          </cell>
          <cell r="AA135" t="str">
            <v>n/a</v>
          </cell>
          <cell r="AB135" t="str">
            <v>Sole Trader</v>
          </cell>
          <cell r="AD135" t="str">
            <v>EYE</v>
          </cell>
          <cell r="AE135" t="str">
            <v>Yes</v>
          </cell>
          <cell r="AF135" t="str">
            <v>No</v>
          </cell>
          <cell r="AG135" t="str">
            <v>Yes</v>
          </cell>
          <cell r="AI135">
            <v>303641</v>
          </cell>
          <cell r="AJ135" t="str">
            <v>No</v>
          </cell>
          <cell r="AK135" t="str">
            <v>No</v>
          </cell>
          <cell r="AL135" t="str">
            <v>No</v>
          </cell>
        </row>
        <row r="136">
          <cell r="A136">
            <v>683863</v>
          </cell>
          <cell r="B136" t="str">
            <v>Emilia Kosmider</v>
          </cell>
          <cell r="C136" t="e">
            <v>#REF!</v>
          </cell>
          <cell r="D136" t="e">
            <v>#REF!</v>
          </cell>
          <cell r="E136" t="str">
            <v>LN6 3QQ</v>
          </cell>
          <cell r="F136" t="e">
            <v>#REF!</v>
          </cell>
          <cell r="G136" t="str">
            <v>As per mailing address</v>
          </cell>
          <cell r="H136" t="str">
            <v>Emilia Kosmider</v>
          </cell>
          <cell r="I136" t="str">
            <v>Childminder</v>
          </cell>
          <cell r="J136" t="str">
            <v>01522 880684</v>
          </cell>
          <cell r="K136" t="str">
            <v>emiliakosm@googlemail.com</v>
          </cell>
          <cell r="L136" t="str">
            <v>1 Ridgewell Close</v>
          </cell>
          <cell r="O136" t="str">
            <v>Lincoln</v>
          </cell>
          <cell r="P136" t="str">
            <v>LN6 3QQ</v>
          </cell>
          <cell r="S136">
            <v>439927</v>
          </cell>
          <cell r="T136" t="str">
            <v>Good</v>
          </cell>
          <cell r="U136">
            <v>41047</v>
          </cell>
          <cell r="X136" t="str">
            <v>Childminder</v>
          </cell>
          <cell r="Y136" t="str">
            <v>Childminder</v>
          </cell>
          <cell r="Z136" t="str">
            <v>Childminder</v>
          </cell>
          <cell r="AA136" t="str">
            <v>n/a</v>
          </cell>
          <cell r="AB136" t="str">
            <v>Sole Trader</v>
          </cell>
          <cell r="AD136" t="str">
            <v>EYE</v>
          </cell>
          <cell r="AE136" t="str">
            <v>Yes</v>
          </cell>
          <cell r="AF136" t="str">
            <v>No</v>
          </cell>
          <cell r="AG136" t="str">
            <v>Yes</v>
          </cell>
          <cell r="AI136">
            <v>323877</v>
          </cell>
          <cell r="AJ136" t="str">
            <v>No</v>
          </cell>
          <cell r="AK136" t="str">
            <v>No</v>
          </cell>
          <cell r="AL136" t="str">
            <v>No</v>
          </cell>
        </row>
        <row r="137">
          <cell r="A137">
            <v>589176</v>
          </cell>
          <cell r="B137" t="str">
            <v xml:space="preserve">Emily Virgin </v>
          </cell>
          <cell r="C137" t="e">
            <v>#REF!</v>
          </cell>
          <cell r="D137" t="e">
            <v>#REF!</v>
          </cell>
          <cell r="E137" t="str">
            <v>PE6 8LP</v>
          </cell>
          <cell r="G137" t="str">
            <v>As per mailing address</v>
          </cell>
          <cell r="H137" t="str">
            <v xml:space="preserve">Emily Virgin </v>
          </cell>
          <cell r="I137" t="str">
            <v>Childminder</v>
          </cell>
          <cell r="J137" t="str">
            <v>01778 380984 &amp; 07738 521108</v>
          </cell>
          <cell r="K137" t="str">
            <v>Emily.virgin@yahoo.co.uk</v>
          </cell>
          <cell r="L137" t="str">
            <v>10 Chestnut Way</v>
          </cell>
          <cell r="N137" t="str">
            <v>Deeping St James</v>
          </cell>
          <cell r="O137" t="str">
            <v>Peterborough</v>
          </cell>
          <cell r="P137" t="str">
            <v>PE6 8LP</v>
          </cell>
          <cell r="S137">
            <v>382437</v>
          </cell>
          <cell r="T137" t="str">
            <v>Good</v>
          </cell>
          <cell r="U137">
            <v>41481</v>
          </cell>
          <cell r="X137" t="str">
            <v>Childminder</v>
          </cell>
          <cell r="Y137" t="str">
            <v>Childminder</v>
          </cell>
          <cell r="Z137" t="str">
            <v>Childminder</v>
          </cell>
          <cell r="AA137" t="str">
            <v>n/a</v>
          </cell>
          <cell r="AB137" t="str">
            <v>Sole Trader</v>
          </cell>
          <cell r="AD137" t="str">
            <v>EYE</v>
          </cell>
          <cell r="AE137" t="str">
            <v>Yes</v>
          </cell>
          <cell r="AF137" t="str">
            <v>No</v>
          </cell>
          <cell r="AG137" t="str">
            <v>Yes</v>
          </cell>
          <cell r="AI137">
            <v>311260</v>
          </cell>
          <cell r="AJ137" t="str">
            <v>No</v>
          </cell>
          <cell r="AK137" t="str">
            <v>No</v>
          </cell>
          <cell r="AL137" t="str">
            <v>No</v>
          </cell>
        </row>
        <row r="138">
          <cell r="A138">
            <v>683811</v>
          </cell>
          <cell r="B138" t="str">
            <v>Emma Clayton</v>
          </cell>
          <cell r="C138" t="e">
            <v>#REF!</v>
          </cell>
          <cell r="D138" t="e">
            <v>#REF!</v>
          </cell>
          <cell r="E138" t="str">
            <v>LN1 3HR</v>
          </cell>
          <cell r="F138" t="e">
            <v>#REF!</v>
          </cell>
          <cell r="G138" t="str">
            <v>As per mailing address</v>
          </cell>
          <cell r="H138" t="str">
            <v>Emma Clayton</v>
          </cell>
          <cell r="I138" t="str">
            <v>Childminder</v>
          </cell>
          <cell r="J138" t="str">
            <v>01522 535401</v>
          </cell>
          <cell r="K138" t="str">
            <v>emmajclayton79@gmail.com</v>
          </cell>
          <cell r="L138" t="str">
            <v>30 Mildmay Street</v>
          </cell>
          <cell r="O138" t="str">
            <v>Lincoln</v>
          </cell>
          <cell r="P138" t="str">
            <v>LN1 3HR</v>
          </cell>
          <cell r="S138">
            <v>287550</v>
          </cell>
          <cell r="T138" t="str">
            <v>Inadequate</v>
          </cell>
          <cell r="U138">
            <v>42563</v>
          </cell>
          <cell r="V138" t="str">
            <v>Requires Improvement</v>
          </cell>
          <cell r="W138">
            <v>41922</v>
          </cell>
          <cell r="X138" t="str">
            <v>Childminder</v>
          </cell>
          <cell r="Y138" t="str">
            <v>Childminder</v>
          </cell>
          <cell r="Z138" t="str">
            <v>Childminder</v>
          </cell>
          <cell r="AA138" t="str">
            <v>n/a</v>
          </cell>
          <cell r="AB138" t="str">
            <v>Sole Trader</v>
          </cell>
          <cell r="AD138" t="str">
            <v>EYE (on hold)</v>
          </cell>
          <cell r="AE138" t="str">
            <v>On hold</v>
          </cell>
          <cell r="AF138" t="str">
            <v>No</v>
          </cell>
          <cell r="AG138" t="str">
            <v>On hold</v>
          </cell>
          <cell r="AI138">
            <v>304289</v>
          </cell>
          <cell r="AJ138" t="str">
            <v>No</v>
          </cell>
          <cell r="AK138" t="str">
            <v>No</v>
          </cell>
          <cell r="AL138" t="str">
            <v>No</v>
          </cell>
        </row>
        <row r="139">
          <cell r="A139">
            <v>684155</v>
          </cell>
          <cell r="B139" t="str">
            <v>Emma Harvey</v>
          </cell>
          <cell r="C139" t="e">
            <v>#REF!</v>
          </cell>
          <cell r="D139" t="e">
            <v>#REF!</v>
          </cell>
          <cell r="E139" t="str">
            <v>LN2 3QQ</v>
          </cell>
          <cell r="F139" t="e">
            <v>#REF!</v>
          </cell>
          <cell r="G139" t="str">
            <v>As per mailing address</v>
          </cell>
          <cell r="H139" t="str">
            <v>Emma Harvey</v>
          </cell>
          <cell r="I139" t="str">
            <v>Childminder</v>
          </cell>
          <cell r="J139" t="str">
            <v>07982 997 971</v>
          </cell>
          <cell r="K139" t="str">
            <v>emmaharvey928@yahoo.co.uk</v>
          </cell>
          <cell r="L139" t="str">
            <v>12 Willow Way</v>
          </cell>
          <cell r="O139" t="str">
            <v>Welton</v>
          </cell>
          <cell r="P139" t="str">
            <v>LN2 3QQ</v>
          </cell>
          <cell r="S139" t="str">
            <v>EY258581</v>
          </cell>
          <cell r="T139" t="str">
            <v>Good</v>
          </cell>
          <cell r="U139">
            <v>42055</v>
          </cell>
          <cell r="X139" t="str">
            <v>Childminder</v>
          </cell>
          <cell r="Y139" t="str">
            <v>Childminder</v>
          </cell>
          <cell r="Z139" t="str">
            <v>Childminder</v>
          </cell>
          <cell r="AB139" t="str">
            <v>Sole Trader</v>
          </cell>
          <cell r="AD139" t="str">
            <v>EYE</v>
          </cell>
          <cell r="AE139" t="str">
            <v>Yes</v>
          </cell>
          <cell r="AF139" t="str">
            <v>Yes</v>
          </cell>
          <cell r="AG139" t="str">
            <v>Yes</v>
          </cell>
          <cell r="AI139">
            <v>330424</v>
          </cell>
          <cell r="AK139" t="str">
            <v>Yes</v>
          </cell>
        </row>
        <row r="140">
          <cell r="A140">
            <v>684138</v>
          </cell>
          <cell r="B140" t="str">
            <v xml:space="preserve">Emma's Busy Bees Childminding </v>
          </cell>
          <cell r="C140" t="e">
            <v>#REF!</v>
          </cell>
          <cell r="D140" t="e">
            <v>#REF!</v>
          </cell>
          <cell r="E140" t="str">
            <v>NG34 7GH</v>
          </cell>
          <cell r="F140" t="e">
            <v>#REF!</v>
          </cell>
          <cell r="G140" t="str">
            <v>As per mailing address</v>
          </cell>
          <cell r="H140" t="str">
            <v xml:space="preserve">Emma Paterson </v>
          </cell>
          <cell r="I140" t="str">
            <v xml:space="preserve">Childminder </v>
          </cell>
          <cell r="J140" t="str">
            <v>07584665451</v>
          </cell>
          <cell r="K140" t="str">
            <v>Emma_jayne1990@hotmail.co.uk</v>
          </cell>
          <cell r="L140" t="str">
            <v xml:space="preserve">5 Maiden Grove </v>
          </cell>
          <cell r="O140" t="str">
            <v xml:space="preserve">Sleaford </v>
          </cell>
          <cell r="P140" t="str">
            <v>NG34 7GH</v>
          </cell>
          <cell r="S140">
            <v>482619</v>
          </cell>
          <cell r="T140" t="str">
            <v>Awaiting</v>
          </cell>
          <cell r="U140" t="str">
            <v>Awaiting</v>
          </cell>
          <cell r="X140" t="str">
            <v>Childminder</v>
          </cell>
          <cell r="Y140" t="str">
            <v>Childminder</v>
          </cell>
          <cell r="Z140" t="str">
            <v>Childminder</v>
          </cell>
          <cell r="AA140" t="str">
            <v>n/a</v>
          </cell>
          <cell r="AB140" t="str">
            <v>Sole Trader</v>
          </cell>
          <cell r="AD140" t="str">
            <v xml:space="preserve">EYE </v>
          </cell>
          <cell r="AE140" t="str">
            <v>Yes</v>
          </cell>
          <cell r="AF140" t="str">
            <v>No</v>
          </cell>
          <cell r="AG140" t="str">
            <v>Yes</v>
          </cell>
          <cell r="AI140" t="str">
            <v>Awaiting</v>
          </cell>
        </row>
        <row r="141">
          <cell r="A141">
            <v>684150</v>
          </cell>
          <cell r="B141" t="str">
            <v>Enya's Childcare</v>
          </cell>
          <cell r="C141" t="e">
            <v>#REF!</v>
          </cell>
          <cell r="D141" t="e">
            <v>#REF!</v>
          </cell>
          <cell r="E141" t="str">
            <v>PE6 0EW</v>
          </cell>
          <cell r="F141" t="e">
            <v>#REF!</v>
          </cell>
          <cell r="G141" t="str">
            <v>As per mailing address</v>
          </cell>
          <cell r="H141" t="str">
            <v xml:space="preserve">Enya Mooney </v>
          </cell>
          <cell r="I141" t="str">
            <v xml:space="preserve">Manager </v>
          </cell>
          <cell r="J141" t="str">
            <v>07985228321</v>
          </cell>
          <cell r="K141" t="str">
            <v>info@enyas.co.uk</v>
          </cell>
          <cell r="L141" t="str">
            <v>Hall Street</v>
          </cell>
          <cell r="N141" t="str">
            <v>Crowland</v>
          </cell>
          <cell r="O141" t="str">
            <v>Peterborough</v>
          </cell>
          <cell r="P141" t="str">
            <v>PE6 0EW</v>
          </cell>
          <cell r="R141" t="str">
            <v xml:space="preserve">Enya Mooney </v>
          </cell>
          <cell r="S141">
            <v>906001</v>
          </cell>
          <cell r="T141" t="str">
            <v>awaiting</v>
          </cell>
          <cell r="X141" t="str">
            <v>FDC</v>
          </cell>
          <cell r="Y141" t="str">
            <v>Private</v>
          </cell>
          <cell r="Z141" t="str">
            <v>Private Owner</v>
          </cell>
          <cell r="AA141" t="str">
            <v>n/a</v>
          </cell>
          <cell r="AB141" t="str">
            <v>Companies House</v>
          </cell>
          <cell r="AC141" t="str">
            <v>09979515</v>
          </cell>
          <cell r="AD141" t="str">
            <v>EYE</v>
          </cell>
          <cell r="AE141" t="str">
            <v>Yes</v>
          </cell>
          <cell r="AF141" t="str">
            <v>No</v>
          </cell>
          <cell r="AG141" t="str">
            <v>Yes</v>
          </cell>
          <cell r="AI141">
            <v>330120</v>
          </cell>
          <cell r="AJ141" t="str">
            <v>Yes</v>
          </cell>
          <cell r="AK141" t="str">
            <v>Yes</v>
          </cell>
          <cell r="AL141" t="str">
            <v>Yes</v>
          </cell>
        </row>
        <row r="142">
          <cell r="A142">
            <v>546570</v>
          </cell>
          <cell r="B142" t="str">
            <v>Eslaford Private Nursery</v>
          </cell>
          <cell r="C142" t="e">
            <v>#REF!</v>
          </cell>
          <cell r="D142" t="e">
            <v>#REF!</v>
          </cell>
          <cell r="E142" t="str">
            <v>NG34 7PU</v>
          </cell>
          <cell r="F142" t="e">
            <v>#REF!</v>
          </cell>
          <cell r="G142" t="str">
            <v>As per mailing address</v>
          </cell>
          <cell r="H142" t="str">
            <v>Gina Addison</v>
          </cell>
          <cell r="I142" t="str">
            <v xml:space="preserve">Acting Manager </v>
          </cell>
          <cell r="J142" t="str">
            <v>01529 414755</v>
          </cell>
          <cell r="K142" t="str">
            <v>eslafordenursery@googlemail.com</v>
          </cell>
          <cell r="M142" t="str">
            <v>1 Stevens Lane</v>
          </cell>
          <cell r="O142" t="str">
            <v>Sleaford</v>
          </cell>
          <cell r="P142" t="str">
            <v>NG34 7PU</v>
          </cell>
          <cell r="R142" t="str">
            <v>Shelley Clack</v>
          </cell>
          <cell r="S142">
            <v>395481</v>
          </cell>
          <cell r="T142" t="str">
            <v>Good</v>
          </cell>
          <cell r="U142">
            <v>41619</v>
          </cell>
          <cell r="V142" t="str">
            <v>Good</v>
          </cell>
          <cell r="W142">
            <v>40323</v>
          </cell>
          <cell r="X142" t="str">
            <v>FDC</v>
          </cell>
          <cell r="Y142" t="str">
            <v>Private</v>
          </cell>
          <cell r="Z142" t="str">
            <v>Private Owner</v>
          </cell>
          <cell r="AA142" t="str">
            <v>n/a</v>
          </cell>
          <cell r="AB142" t="str">
            <v>Partnership</v>
          </cell>
          <cell r="AC142" t="str">
            <v>LENNY TYLER AND TRACEY BRIDGER</v>
          </cell>
          <cell r="AD142" t="str">
            <v>EYE</v>
          </cell>
          <cell r="AE142" t="str">
            <v>Yes</v>
          </cell>
          <cell r="AF142" t="str">
            <v>No</v>
          </cell>
          <cell r="AG142" t="str">
            <v>Yes</v>
          </cell>
          <cell r="AI142">
            <v>308439</v>
          </cell>
          <cell r="AJ142" t="str">
            <v>Yes</v>
          </cell>
          <cell r="AK142" t="str">
            <v>Yes</v>
          </cell>
          <cell r="AL142" t="str">
            <v>Yes</v>
          </cell>
        </row>
        <row r="143">
          <cell r="A143">
            <v>582715</v>
          </cell>
          <cell r="B143" t="str">
            <v xml:space="preserve">First Steps Nursery </v>
          </cell>
          <cell r="C143" t="e">
            <v>#REF!</v>
          </cell>
          <cell r="D143" t="e">
            <v>#REF!</v>
          </cell>
          <cell r="E143" t="str">
            <v>NG34 9FJ</v>
          </cell>
          <cell r="F143" t="e">
            <v>#REF!</v>
          </cell>
          <cell r="G143" t="str">
            <v>As per mailing address</v>
          </cell>
          <cell r="H143" t="str">
            <v>Olwen Owen</v>
          </cell>
          <cell r="I143" t="str">
            <v>Manager</v>
          </cell>
          <cell r="J143" t="str">
            <v>01526 832518</v>
          </cell>
          <cell r="K143" t="str">
            <v>firststeps71@aol.co.uk; ritamcmath@aol.com</v>
          </cell>
          <cell r="L143" t="str">
            <v>Meadowbrook</v>
          </cell>
          <cell r="N143" t="str">
            <v>Ruskington</v>
          </cell>
          <cell r="O143" t="str">
            <v>Sleaford</v>
          </cell>
          <cell r="P143" t="str">
            <v>NG34 9FJ</v>
          </cell>
          <cell r="R143" t="str">
            <v>Carly Blakemore</v>
          </cell>
          <cell r="S143">
            <v>217413</v>
          </cell>
          <cell r="T143" t="str">
            <v>Good</v>
          </cell>
          <cell r="U143">
            <v>41870</v>
          </cell>
          <cell r="V143" t="str">
            <v>Good</v>
          </cell>
          <cell r="W143">
            <v>40688</v>
          </cell>
          <cell r="X143" t="str">
            <v>FDC</v>
          </cell>
          <cell r="Y143" t="str">
            <v>Private</v>
          </cell>
          <cell r="Z143" t="str">
            <v>Private Owner</v>
          </cell>
          <cell r="AA143" t="str">
            <v>n/a</v>
          </cell>
          <cell r="AB143" t="str">
            <v>Partnership</v>
          </cell>
          <cell r="AC143" t="str">
            <v>SUSAN JENKINS AND DIANE SMITH</v>
          </cell>
          <cell r="AD143" t="str">
            <v>EYE</v>
          </cell>
          <cell r="AE143" t="str">
            <v>Yes</v>
          </cell>
          <cell r="AF143" t="str">
            <v>Yes</v>
          </cell>
          <cell r="AG143" t="str">
            <v>Yes</v>
          </cell>
          <cell r="AI143">
            <v>300479</v>
          </cell>
          <cell r="AJ143" t="str">
            <v>Yes</v>
          </cell>
          <cell r="AK143" t="str">
            <v>No</v>
          </cell>
          <cell r="AL143" t="str">
            <v>Yes</v>
          </cell>
        </row>
        <row r="144">
          <cell r="A144">
            <v>684011</v>
          </cell>
          <cell r="B144" t="str">
            <v>First Timers preschool</v>
          </cell>
          <cell r="C144" t="e">
            <v>#REF!</v>
          </cell>
          <cell r="D144" t="e">
            <v>#REF!</v>
          </cell>
          <cell r="E144" t="str">
            <v>LN5 0DA</v>
          </cell>
          <cell r="F144" t="e">
            <v>#REF!</v>
          </cell>
          <cell r="G144" t="str">
            <v>As per mailing address</v>
          </cell>
          <cell r="H144" t="str">
            <v>Joanna Evans/ Chibi Anandarajah</v>
          </cell>
          <cell r="I144" t="str">
            <v>Manager/ Owner</v>
          </cell>
          <cell r="J144" t="str">
            <v>01522 810003</v>
          </cell>
          <cell r="K144" t="str">
            <v>first.timerspreschool@gmail.com</v>
          </cell>
          <cell r="L144" t="str">
            <v>Four Winds Farm</v>
          </cell>
          <cell r="M144" t="str">
            <v>The Heath</v>
          </cell>
          <cell r="N144" t="str">
            <v>Wellingore</v>
          </cell>
          <cell r="O144" t="str">
            <v>Lincoln</v>
          </cell>
          <cell r="P144" t="str">
            <v>LN5 0DA</v>
          </cell>
          <cell r="S144">
            <v>487067</v>
          </cell>
          <cell r="T144" t="str">
            <v>Good</v>
          </cell>
          <cell r="U144">
            <v>42607</v>
          </cell>
          <cell r="X144" t="str">
            <v>FDC</v>
          </cell>
          <cell r="Y144" t="str">
            <v>Private</v>
          </cell>
          <cell r="Z144" t="str">
            <v>Private Owner</v>
          </cell>
          <cell r="AA144" t="str">
            <v>n/a</v>
          </cell>
          <cell r="AB144" t="str">
            <v>Partnership</v>
          </cell>
          <cell r="AC144" t="str">
            <v xml:space="preserve">Chibi Anandarajah and Andrea David </v>
          </cell>
          <cell r="AD144" t="str">
            <v>EYE</v>
          </cell>
          <cell r="AE144" t="str">
            <v>Yes</v>
          </cell>
          <cell r="AF144" t="str">
            <v>No</v>
          </cell>
          <cell r="AG144" t="str">
            <v>Yes</v>
          </cell>
          <cell r="AI144">
            <v>318712</v>
          </cell>
          <cell r="AJ144" t="str">
            <v>Yes</v>
          </cell>
          <cell r="AK144" t="str">
            <v>Yes</v>
          </cell>
          <cell r="AL144" t="str">
            <v>Yes</v>
          </cell>
        </row>
        <row r="145">
          <cell r="A145">
            <v>684117</v>
          </cell>
          <cell r="B145" t="str">
            <v>Fletchings Childcare</v>
          </cell>
          <cell r="C145" t="e">
            <v>#REF!</v>
          </cell>
          <cell r="D145" t="e">
            <v>#REF!</v>
          </cell>
          <cell r="E145" t="str">
            <v>LN6 8BY</v>
          </cell>
          <cell r="F145" t="e">
            <v>#REF!</v>
          </cell>
          <cell r="G145" t="str">
            <v>As per mailing address</v>
          </cell>
          <cell r="H145" t="str">
            <v>Carol Fletcher</v>
          </cell>
          <cell r="I145" t="str">
            <v>Childminder</v>
          </cell>
          <cell r="J145">
            <v>7703730294</v>
          </cell>
          <cell r="K145" t="str">
            <v>carolfletcher79@gmail.com</v>
          </cell>
          <cell r="L145" t="str">
            <v>43 Grange Crescent</v>
          </cell>
          <cell r="O145" t="str">
            <v>Lincoln</v>
          </cell>
          <cell r="P145" t="str">
            <v>LN6 8BY</v>
          </cell>
          <cell r="R145" t="str">
            <v>Carol Fletcher</v>
          </cell>
          <cell r="S145">
            <v>495822</v>
          </cell>
          <cell r="T145" t="str">
            <v>Good</v>
          </cell>
          <cell r="U145">
            <v>42348</v>
          </cell>
          <cell r="X145" t="str">
            <v>Childminder</v>
          </cell>
          <cell r="Y145" t="str">
            <v>Childminder</v>
          </cell>
          <cell r="Z145" t="str">
            <v>Childminder</v>
          </cell>
          <cell r="AA145" t="str">
            <v>n/a</v>
          </cell>
          <cell r="AB145" t="str">
            <v>Sole Trader</v>
          </cell>
          <cell r="AC145" t="str">
            <v>Carol Fletcher</v>
          </cell>
          <cell r="AD145" t="str">
            <v>EYE</v>
          </cell>
          <cell r="AE145" t="str">
            <v>Yes</v>
          </cell>
          <cell r="AF145" t="str">
            <v>Yes</v>
          </cell>
          <cell r="AG145" t="str">
            <v>Yes</v>
          </cell>
          <cell r="AI145">
            <v>327520</v>
          </cell>
          <cell r="AK145" t="str">
            <v>Yes</v>
          </cell>
        </row>
        <row r="146">
          <cell r="A146">
            <v>683773</v>
          </cell>
          <cell r="B146" t="str">
            <v>Fleur De Lys Preschool</v>
          </cell>
          <cell r="C146" t="e">
            <v>#REF!</v>
          </cell>
          <cell r="D146" t="e">
            <v>#REF!</v>
          </cell>
          <cell r="E146" t="str">
            <v>LN1 2QP</v>
          </cell>
          <cell r="F146" t="e">
            <v>#REF!</v>
          </cell>
          <cell r="G146" t="str">
            <v>As per mailing address</v>
          </cell>
          <cell r="H146" t="str">
            <v>Claire Letherby/ Elizabeth Letherby</v>
          </cell>
          <cell r="I146" t="str">
            <v>Manager</v>
          </cell>
          <cell r="J146" t="str">
            <v>01522 262250 / 07842 684534</v>
          </cell>
          <cell r="K146" t="str">
            <v>claireletherby@yahoo.co.uk</v>
          </cell>
          <cell r="L146" t="str">
            <v>Old Library</v>
          </cell>
          <cell r="M146" t="str">
            <v>4 Highfield Road</v>
          </cell>
          <cell r="N146" t="str">
            <v>Saxilby</v>
          </cell>
          <cell r="O146" t="str">
            <v>Lincoln</v>
          </cell>
          <cell r="P146" t="str">
            <v>LN1 2QP</v>
          </cell>
          <cell r="S146">
            <v>465635</v>
          </cell>
          <cell r="T146" t="str">
            <v>Good</v>
          </cell>
          <cell r="U146">
            <v>41667</v>
          </cell>
          <cell r="V146" t="str">
            <v>Satisfactory</v>
          </cell>
          <cell r="W146">
            <v>41159</v>
          </cell>
          <cell r="X146" t="str">
            <v>Sessional</v>
          </cell>
          <cell r="Y146" t="str">
            <v>Private</v>
          </cell>
          <cell r="Z146" t="str">
            <v>Private Owner</v>
          </cell>
          <cell r="AA146" t="str">
            <v>n/a</v>
          </cell>
          <cell r="AB146" t="str">
            <v>Sole Trader</v>
          </cell>
          <cell r="AC146" t="str">
            <v>ELIZABETH LETHERBY</v>
          </cell>
          <cell r="AD146" t="str">
            <v>EYE</v>
          </cell>
          <cell r="AE146" t="str">
            <v>Yes</v>
          </cell>
          <cell r="AF146" t="str">
            <v>Yes</v>
          </cell>
          <cell r="AG146" t="str">
            <v>Yes</v>
          </cell>
          <cell r="AI146">
            <v>311584</v>
          </cell>
          <cell r="AJ146" t="str">
            <v>Yes</v>
          </cell>
          <cell r="AK146" t="str">
            <v>Yes</v>
          </cell>
          <cell r="AL146" t="str">
            <v>Yes</v>
          </cell>
        </row>
        <row r="147">
          <cell r="A147">
            <v>683895</v>
          </cell>
          <cell r="B147" t="str">
            <v>Flowertots</v>
          </cell>
          <cell r="C147" t="e">
            <v>#REF!</v>
          </cell>
          <cell r="D147" t="e">
            <v>#REF!</v>
          </cell>
          <cell r="E147" t="str">
            <v>LN6 8BD</v>
          </cell>
          <cell r="F147" t="e">
            <v>#REF!</v>
          </cell>
          <cell r="G147" t="str">
            <v>As per mailing address</v>
          </cell>
          <cell r="H147" t="str">
            <v>Julie Fuller</v>
          </cell>
          <cell r="I147" t="str">
            <v>Childminder</v>
          </cell>
          <cell r="J147" t="str">
            <v>01522 398353</v>
          </cell>
          <cell r="K147" t="str">
            <v>flowertots123@hotmail.com</v>
          </cell>
          <cell r="L147" t="str">
            <v>34 Pavillion Gardens</v>
          </cell>
          <cell r="N147" t="str">
            <v>North Hykeham</v>
          </cell>
          <cell r="O147" t="str">
            <v>Lincoln</v>
          </cell>
          <cell r="P147" t="str">
            <v>LN6 8BD</v>
          </cell>
          <cell r="S147">
            <v>443083</v>
          </cell>
          <cell r="T147" t="str">
            <v>Good</v>
          </cell>
          <cell r="U147">
            <v>41225</v>
          </cell>
          <cell r="X147" t="str">
            <v>Childminder</v>
          </cell>
          <cell r="Y147" t="str">
            <v>Childminder</v>
          </cell>
          <cell r="Z147" t="str">
            <v>Childminder</v>
          </cell>
          <cell r="AA147" t="str">
            <v>n/a</v>
          </cell>
          <cell r="AB147" t="str">
            <v>Sole Trader</v>
          </cell>
          <cell r="AD147" t="str">
            <v>EYE</v>
          </cell>
          <cell r="AE147" t="str">
            <v>Yes</v>
          </cell>
          <cell r="AF147" t="str">
            <v>Yes</v>
          </cell>
          <cell r="AG147" t="str">
            <v>Yes</v>
          </cell>
          <cell r="AI147">
            <v>315143</v>
          </cell>
          <cell r="AJ147" t="str">
            <v>No</v>
          </cell>
          <cell r="AK147" t="str">
            <v>No</v>
          </cell>
          <cell r="AL147" t="str">
            <v>No</v>
          </cell>
        </row>
        <row r="148">
          <cell r="A148">
            <v>546489</v>
          </cell>
          <cell r="B148" t="str">
            <v>Frampton Community Play Group</v>
          </cell>
          <cell r="C148" t="e">
            <v>#REF!</v>
          </cell>
          <cell r="D148" t="e">
            <v>#REF!</v>
          </cell>
          <cell r="E148" t="str">
            <v>PE20 1AR</v>
          </cell>
          <cell r="F148" t="e">
            <v>#REF!</v>
          </cell>
          <cell r="G148" t="str">
            <v>Frampton Village Hall
Middlegate Lane East
Frampton
Boston
PE20 1AR</v>
          </cell>
          <cell r="H148" t="str">
            <v>Sue Simmons</v>
          </cell>
          <cell r="I148" t="str">
            <v>Manager</v>
          </cell>
          <cell r="J148" t="str">
            <v>07939 266154</v>
          </cell>
          <cell r="K148" t="str">
            <v>frampton.playgroup@googlemail.com</v>
          </cell>
          <cell r="L148" t="str">
            <v>18 Kings Court</v>
          </cell>
          <cell r="N148" t="str">
            <v xml:space="preserve">Kirton </v>
          </cell>
          <cell r="O148" t="str">
            <v>Boston</v>
          </cell>
          <cell r="P148" t="str">
            <v>PE20 1JY</v>
          </cell>
          <cell r="R148" t="str">
            <v>Jo Clark</v>
          </cell>
          <cell r="S148">
            <v>253449</v>
          </cell>
          <cell r="T148" t="str">
            <v>Good</v>
          </cell>
          <cell r="U148">
            <v>41950</v>
          </cell>
          <cell r="V148" t="str">
            <v>Inadequate</v>
          </cell>
          <cell r="W148">
            <v>41768</v>
          </cell>
          <cell r="X148" t="str">
            <v>Sessional</v>
          </cell>
          <cell r="Y148" t="str">
            <v>Voluntary</v>
          </cell>
          <cell r="Z148" t="str">
            <v>Committee</v>
          </cell>
          <cell r="AA148" t="str">
            <v>Jamie Vickers</v>
          </cell>
          <cell r="AB148" t="str">
            <v>Charity</v>
          </cell>
          <cell r="AC148">
            <v>1036095</v>
          </cell>
          <cell r="AD148" t="str">
            <v>EYE</v>
          </cell>
          <cell r="AE148" t="str">
            <v>Yes</v>
          </cell>
          <cell r="AF148" t="str">
            <v>No</v>
          </cell>
          <cell r="AG148" t="str">
            <v>Yes</v>
          </cell>
          <cell r="AI148">
            <v>304002</v>
          </cell>
          <cell r="AJ148" t="str">
            <v>No</v>
          </cell>
          <cell r="AK148" t="str">
            <v>No</v>
          </cell>
          <cell r="AL148" t="str">
            <v>No</v>
          </cell>
        </row>
        <row r="149">
          <cell r="A149">
            <v>684031</v>
          </cell>
          <cell r="B149" t="str">
            <v>Fun Days</v>
          </cell>
          <cell r="C149" t="e">
            <v>#REF!</v>
          </cell>
          <cell r="D149" t="e">
            <v>#REF!</v>
          </cell>
          <cell r="E149" t="str">
            <v>NG34 9BX</v>
          </cell>
          <cell r="F149" t="e">
            <v>#REF!</v>
          </cell>
          <cell r="G149" t="str">
            <v>As per mailing address</v>
          </cell>
          <cell r="H149" t="str">
            <v>Deborah Grant</v>
          </cell>
          <cell r="I149" t="str">
            <v>Childminder</v>
          </cell>
          <cell r="J149" t="str">
            <v xml:space="preserve">01526 830563 </v>
          </cell>
          <cell r="K149" t="str">
            <v>grantdebs@yahoo.com</v>
          </cell>
          <cell r="L149" t="str">
            <v>3 Hawthorn Close</v>
          </cell>
          <cell r="N149" t="str">
            <v>Ruskington</v>
          </cell>
          <cell r="O149" t="str">
            <v>Sleaford</v>
          </cell>
          <cell r="P149" t="str">
            <v>NG34 9BX</v>
          </cell>
          <cell r="S149">
            <v>253813</v>
          </cell>
          <cell r="T149" t="str">
            <v>Good</v>
          </cell>
          <cell r="U149">
            <v>42493</v>
          </cell>
          <cell r="V149" t="str">
            <v>Requires Improvement</v>
          </cell>
          <cell r="W149">
            <v>41838</v>
          </cell>
          <cell r="X149" t="str">
            <v>Childminder</v>
          </cell>
          <cell r="Y149" t="str">
            <v>Childminder</v>
          </cell>
          <cell r="Z149" t="str">
            <v>Childminder</v>
          </cell>
          <cell r="AA149" t="str">
            <v>n/a</v>
          </cell>
          <cell r="AB149" t="str">
            <v>Sole Trader</v>
          </cell>
          <cell r="AD149" t="str">
            <v>EYE</v>
          </cell>
          <cell r="AE149" t="str">
            <v>Yes</v>
          </cell>
          <cell r="AF149" t="str">
            <v>Yes</v>
          </cell>
          <cell r="AG149" t="str">
            <v>Yes</v>
          </cell>
          <cell r="AI149">
            <v>322801</v>
          </cell>
          <cell r="AJ149" t="str">
            <v>No</v>
          </cell>
          <cell r="AK149" t="str">
            <v>No</v>
          </cell>
          <cell r="AL149" t="str">
            <v>No</v>
          </cell>
        </row>
        <row r="150">
          <cell r="A150">
            <v>546546</v>
          </cell>
          <cell r="B150" t="str">
            <v>Fun Farm Day Nursery</v>
          </cell>
          <cell r="C150" t="e">
            <v>#REF!</v>
          </cell>
          <cell r="D150" t="e">
            <v>#REF!</v>
          </cell>
          <cell r="E150" t="str">
            <v>LN6 3QU</v>
          </cell>
          <cell r="F150" t="e">
            <v>#REF!</v>
          </cell>
          <cell r="G150" t="str">
            <v>As per mailing address</v>
          </cell>
          <cell r="H150" t="str">
            <v>Sharon Leib / Gemma Dye</v>
          </cell>
          <cell r="I150" t="str">
            <v>Manager</v>
          </cell>
          <cell r="J150" t="str">
            <v xml:space="preserve">01522 692338 </v>
          </cell>
          <cell r="K150" t="str">
            <v>nursery@funfarm.co.uk</v>
          </cell>
          <cell r="L150" t="str">
            <v>Stephenson Road</v>
          </cell>
          <cell r="M150" t="str">
            <v>Off Station Road</v>
          </cell>
          <cell r="N150" t="str">
            <v>North Hykeham</v>
          </cell>
          <cell r="O150" t="str">
            <v>Lincoln</v>
          </cell>
          <cell r="P150" t="str">
            <v>LN6 3QU</v>
          </cell>
          <cell r="R150" t="str">
            <v>Jenny Lord</v>
          </cell>
          <cell r="S150" t="str">
            <v>EY500969</v>
          </cell>
          <cell r="T150" t="str">
            <v>Awaiting</v>
          </cell>
          <cell r="U150">
            <v>42557</v>
          </cell>
          <cell r="X150" t="str">
            <v>FDC</v>
          </cell>
          <cell r="Y150" t="str">
            <v>Private</v>
          </cell>
          <cell r="Z150" t="str">
            <v>Private Owner</v>
          </cell>
          <cell r="AA150" t="str">
            <v>n/a</v>
          </cell>
          <cell r="AB150" t="str">
            <v>Companies House</v>
          </cell>
          <cell r="AC150" t="str">
            <v>PETER COOMBE</v>
          </cell>
          <cell r="AD150" t="str">
            <v>EYE</v>
          </cell>
          <cell r="AE150" t="str">
            <v>Yes</v>
          </cell>
          <cell r="AF150" t="str">
            <v>No</v>
          </cell>
          <cell r="AG150" t="str">
            <v>Yes</v>
          </cell>
          <cell r="AI150">
            <v>307296</v>
          </cell>
          <cell r="AJ150" t="str">
            <v>No</v>
          </cell>
          <cell r="AK150" t="str">
            <v>No</v>
          </cell>
          <cell r="AL150" t="str">
            <v>Yes</v>
          </cell>
        </row>
        <row r="151">
          <cell r="A151">
            <v>546553</v>
          </cell>
          <cell r="B151" t="str">
            <v>Gainsborough Adventure Playground Ltd (GAPA)</v>
          </cell>
          <cell r="C151" t="e">
            <v>#REF!</v>
          </cell>
          <cell r="D151" t="e">
            <v>#REF!</v>
          </cell>
          <cell r="E151" t="str">
            <v>DN21 1NL</v>
          </cell>
          <cell r="F151" t="e">
            <v>#REF!</v>
          </cell>
          <cell r="G151" t="str">
            <v>As per mailing address</v>
          </cell>
          <cell r="H151" t="str">
            <v>Claire Jones</v>
          </cell>
          <cell r="I151" t="str">
            <v>Manager</v>
          </cell>
          <cell r="J151" t="str">
            <v>01427 617165</v>
          </cell>
          <cell r="K151" t="str">
            <v>gapaltd@outlook.com</v>
          </cell>
          <cell r="L151" t="str">
            <v>Riseholme Road</v>
          </cell>
          <cell r="N151" t="str">
            <v>Gainsborough</v>
          </cell>
          <cell r="P151" t="str">
            <v>DN21 1NL</v>
          </cell>
          <cell r="S151">
            <v>407208</v>
          </cell>
          <cell r="T151" t="str">
            <v>Good</v>
          </cell>
          <cell r="U151">
            <v>42429</v>
          </cell>
          <cell r="V151" t="str">
            <v>Outstanding</v>
          </cell>
          <cell r="W151">
            <v>40506</v>
          </cell>
          <cell r="X151" t="str">
            <v>Sessional</v>
          </cell>
          <cell r="Y151" t="str">
            <v>Voluntary</v>
          </cell>
          <cell r="Z151" t="str">
            <v>Committee</v>
          </cell>
          <cell r="AB151" t="str">
            <v>Charity</v>
          </cell>
          <cell r="AC151">
            <v>1130827</v>
          </cell>
          <cell r="AD151" t="str">
            <v>EYE</v>
          </cell>
          <cell r="AE151" t="str">
            <v>Yes</v>
          </cell>
          <cell r="AF151" t="str">
            <v>Yes</v>
          </cell>
          <cell r="AG151" t="str">
            <v>Yes</v>
          </cell>
          <cell r="AI151">
            <v>302531</v>
          </cell>
          <cell r="AJ151" t="str">
            <v>No</v>
          </cell>
          <cell r="AK151" t="str">
            <v>Yes</v>
          </cell>
          <cell r="AL151" t="str">
            <v>Yes</v>
          </cell>
        </row>
        <row r="152">
          <cell r="A152">
            <v>684002</v>
          </cell>
          <cell r="B152" t="str">
            <v>Giggles Galore</v>
          </cell>
          <cell r="C152" t="e">
            <v>#REF!</v>
          </cell>
          <cell r="D152" t="e">
            <v>#REF!</v>
          </cell>
          <cell r="E152" t="str">
            <v>PE12 0PS</v>
          </cell>
          <cell r="F152" t="e">
            <v>#REF!</v>
          </cell>
          <cell r="G152" t="str">
            <v>As per mailing address</v>
          </cell>
          <cell r="H152" t="str">
            <v>Paula Somers</v>
          </cell>
          <cell r="I152" t="str">
            <v>Manager</v>
          </cell>
          <cell r="J152" t="str">
            <v>01775 666202</v>
          </cell>
          <cell r="K152" t="str">
            <v>gigglesenquiries@gmail.com</v>
          </cell>
          <cell r="L152" t="str">
            <v>The Golden Ball</v>
          </cell>
          <cell r="M152" t="str">
            <v>Main Raod</v>
          </cell>
          <cell r="N152" t="str">
            <v>Holbeach Drove</v>
          </cell>
          <cell r="O152" t="str">
            <v>Spalding</v>
          </cell>
          <cell r="P152" t="str">
            <v>PE12 0PS</v>
          </cell>
          <cell r="S152">
            <v>474882</v>
          </cell>
          <cell r="T152" t="str">
            <v>Awaiting</v>
          </cell>
          <cell r="U152" t="str">
            <v>Awaiting</v>
          </cell>
          <cell r="X152" t="str">
            <v>FDC</v>
          </cell>
          <cell r="Y152" t="str">
            <v>Private</v>
          </cell>
          <cell r="Z152" t="str">
            <v>Private Owner</v>
          </cell>
          <cell r="AA152" t="str">
            <v>n/a</v>
          </cell>
          <cell r="AD152" t="str">
            <v>EYE</v>
          </cell>
          <cell r="AE152" t="str">
            <v>Yes</v>
          </cell>
          <cell r="AF152" t="str">
            <v>No</v>
          </cell>
          <cell r="AG152" t="str">
            <v>Yes</v>
          </cell>
          <cell r="AI152">
            <v>318078</v>
          </cell>
          <cell r="AJ152" t="str">
            <v>No</v>
          </cell>
          <cell r="AK152" t="str">
            <v>No</v>
          </cell>
          <cell r="AL152" t="str">
            <v>No</v>
          </cell>
        </row>
        <row r="153">
          <cell r="A153">
            <v>546497</v>
          </cell>
          <cell r="B153" t="str">
            <v>Gipsey Bridge Preschool</v>
          </cell>
          <cell r="C153" t="e">
            <v>#REF!</v>
          </cell>
          <cell r="D153" t="e">
            <v>#REF!</v>
          </cell>
          <cell r="E153" t="str">
            <v>PE22 7BU</v>
          </cell>
          <cell r="F153" t="e">
            <v>#REF!</v>
          </cell>
          <cell r="G153" t="str">
            <v>As per mailing address</v>
          </cell>
          <cell r="H153" t="str">
            <v>Maxine Holland</v>
          </cell>
          <cell r="I153" t="str">
            <v>Supervisor</v>
          </cell>
          <cell r="J153" t="str">
            <v>01205 280921 / 07506 677806</v>
          </cell>
          <cell r="K153" t="str">
            <v>gipseybridge@btinternet.com</v>
          </cell>
          <cell r="L153" t="str">
            <v>The Chapel</v>
          </cell>
          <cell r="M153" t="str">
            <v>Leagate Road</v>
          </cell>
          <cell r="N153" t="str">
            <v>Gipsey Bridge</v>
          </cell>
          <cell r="O153" t="str">
            <v>Boston</v>
          </cell>
          <cell r="P153" t="str">
            <v>PE22 7BU</v>
          </cell>
          <cell r="S153">
            <v>277564</v>
          </cell>
          <cell r="T153" t="str">
            <v>Good</v>
          </cell>
          <cell r="U153">
            <v>41778</v>
          </cell>
          <cell r="V153" t="str">
            <v>Good</v>
          </cell>
          <cell r="W153">
            <v>39891</v>
          </cell>
          <cell r="X153" t="str">
            <v>FDC</v>
          </cell>
          <cell r="Y153" t="str">
            <v>Voluntary</v>
          </cell>
          <cell r="Z153" t="str">
            <v>Committee</v>
          </cell>
          <cell r="AA153" t="str">
            <v>Emma Simpson</v>
          </cell>
          <cell r="AB153" t="str">
            <v>Charity</v>
          </cell>
          <cell r="AC153">
            <v>1101174</v>
          </cell>
          <cell r="AD153" t="str">
            <v>EYE</v>
          </cell>
          <cell r="AE153" t="str">
            <v>Yes</v>
          </cell>
          <cell r="AF153" t="str">
            <v>No</v>
          </cell>
          <cell r="AG153" t="str">
            <v>Yes</v>
          </cell>
          <cell r="AI153">
            <v>304096</v>
          </cell>
          <cell r="AJ153" t="str">
            <v>Yes</v>
          </cell>
          <cell r="AK153" t="str">
            <v>Yes</v>
          </cell>
          <cell r="AL153" t="str">
            <v>No</v>
          </cell>
        </row>
        <row r="154">
          <cell r="A154">
            <v>533141</v>
          </cell>
          <cell r="B154" t="str">
            <v xml:space="preserve">Girl Fridays Child-Minding  </v>
          </cell>
          <cell r="C154" t="e">
            <v>#REF!</v>
          </cell>
          <cell r="D154" t="e">
            <v>#REF!</v>
          </cell>
          <cell r="E154" t="str">
            <v>DN21 3NN</v>
          </cell>
          <cell r="F154" t="e">
            <v>#REF!</v>
          </cell>
          <cell r="G154" t="str">
            <v>As per mailing address</v>
          </cell>
          <cell r="H154" t="str">
            <v>Lynn Atkinson</v>
          </cell>
          <cell r="I154" t="str">
            <v>Childminder</v>
          </cell>
          <cell r="J154" t="str">
            <v>07866 201144</v>
          </cell>
          <cell r="K154" t="str">
            <v>Dreamcatcher-beautyroom@hotmail.co.uk</v>
          </cell>
          <cell r="L154" t="str">
            <v>4 Hickman Grove</v>
          </cell>
          <cell r="N154" t="str">
            <v>Blyton</v>
          </cell>
          <cell r="O154" t="str">
            <v>Gainsborough</v>
          </cell>
          <cell r="P154" t="str">
            <v>DN21 3NN</v>
          </cell>
          <cell r="S154">
            <v>362474</v>
          </cell>
          <cell r="T154" t="str">
            <v>Good</v>
          </cell>
          <cell r="U154">
            <v>42318</v>
          </cell>
          <cell r="V154" t="str">
            <v>Good</v>
          </cell>
          <cell r="W154">
            <v>40983</v>
          </cell>
          <cell r="X154" t="str">
            <v>Childminder</v>
          </cell>
          <cell r="Y154" t="str">
            <v>Childminder</v>
          </cell>
          <cell r="Z154" t="str">
            <v>Childminder</v>
          </cell>
          <cell r="AA154" t="str">
            <v>n/a</v>
          </cell>
          <cell r="AB154" t="str">
            <v>Sole Trader</v>
          </cell>
          <cell r="AD154" t="str">
            <v>EYE</v>
          </cell>
          <cell r="AE154" t="str">
            <v>Yes</v>
          </cell>
          <cell r="AF154" t="str">
            <v>No</v>
          </cell>
          <cell r="AG154" t="str">
            <v>No</v>
          </cell>
          <cell r="AI154">
            <v>322675</v>
          </cell>
          <cell r="AJ154" t="str">
            <v>No</v>
          </cell>
          <cell r="AK154" t="str">
            <v>No</v>
          </cell>
          <cell r="AL154" t="str">
            <v>No</v>
          </cell>
        </row>
        <row r="155">
          <cell r="A155">
            <v>582134</v>
          </cell>
          <cell r="B155" t="str">
            <v>Glebe Farm Day Nursery</v>
          </cell>
          <cell r="C155" t="e">
            <v>#REF!</v>
          </cell>
          <cell r="D155" t="e">
            <v>#REF!</v>
          </cell>
          <cell r="E155" t="str">
            <v>LN4 2RJ</v>
          </cell>
          <cell r="F155" t="e">
            <v>#REF!</v>
          </cell>
          <cell r="G155" t="str">
            <v>As per mailing address</v>
          </cell>
          <cell r="H155" t="str">
            <v>Sarah Owen-Jones</v>
          </cell>
          <cell r="I155" t="str">
            <v>Manager</v>
          </cell>
          <cell r="J155" t="str">
            <v>01522 575055</v>
          </cell>
          <cell r="K155" t="str">
            <v>glebefarmnursery@gmail.com</v>
          </cell>
          <cell r="L155" t="str">
            <v>Glebe Farm</v>
          </cell>
          <cell r="M155" t="str">
            <v>Heighington Road</v>
          </cell>
          <cell r="N155" t="str">
            <v>Canwick</v>
          </cell>
          <cell r="O155" t="str">
            <v>Lincoln</v>
          </cell>
          <cell r="P155" t="str">
            <v>LN4 2RJ</v>
          </cell>
          <cell r="S155">
            <v>277519</v>
          </cell>
          <cell r="T155" t="str">
            <v>Outstanding</v>
          </cell>
          <cell r="U155">
            <v>40953</v>
          </cell>
          <cell r="V155" t="str">
            <v>Outstanding</v>
          </cell>
          <cell r="W155">
            <v>39421</v>
          </cell>
          <cell r="X155" t="str">
            <v>FDC</v>
          </cell>
          <cell r="Y155" t="str">
            <v>Private</v>
          </cell>
          <cell r="Z155" t="str">
            <v>Private Owner</v>
          </cell>
          <cell r="AA155" t="str">
            <v>n/a</v>
          </cell>
          <cell r="AB155" t="str">
            <v>Companies House</v>
          </cell>
          <cell r="AC155" t="str">
            <v>04610707</v>
          </cell>
          <cell r="AD155" t="str">
            <v>EYE</v>
          </cell>
          <cell r="AE155" t="str">
            <v>Yes</v>
          </cell>
          <cell r="AF155" t="str">
            <v>Yes</v>
          </cell>
          <cell r="AG155" t="str">
            <v>No</v>
          </cell>
          <cell r="AI155">
            <v>300533</v>
          </cell>
          <cell r="AJ155" t="str">
            <v>No</v>
          </cell>
          <cell r="AK155" t="str">
            <v>No</v>
          </cell>
          <cell r="AL155" t="str">
            <v>Yes</v>
          </cell>
        </row>
        <row r="156">
          <cell r="A156">
            <v>683934</v>
          </cell>
          <cell r="B156" t="str">
            <v>Gratton House Childminding</v>
          </cell>
          <cell r="C156" t="e">
            <v>#REF!</v>
          </cell>
          <cell r="D156" t="e">
            <v>#REF!</v>
          </cell>
          <cell r="E156" t="str">
            <v>LN2 3LH</v>
          </cell>
          <cell r="F156" t="e">
            <v>#REF!</v>
          </cell>
          <cell r="G156" t="str">
            <v>As per mailing address</v>
          </cell>
          <cell r="H156" t="str">
            <v>Amy Thornton</v>
          </cell>
          <cell r="I156" t="str">
            <v>Childminder</v>
          </cell>
          <cell r="J156" t="str">
            <v>07917 826559</v>
          </cell>
          <cell r="K156" t="str">
            <v>contact@grattonhouse.co.uk</v>
          </cell>
          <cell r="L156" t="str">
            <v>2 Rivehall Avenue</v>
          </cell>
          <cell r="N156" t="str">
            <v>Welton</v>
          </cell>
          <cell r="O156" t="str">
            <v>Lincoln</v>
          </cell>
          <cell r="P156" t="str">
            <v>LN2 3LH</v>
          </cell>
          <cell r="S156">
            <v>470801</v>
          </cell>
          <cell r="T156" t="str">
            <v>Good</v>
          </cell>
          <cell r="U156">
            <v>41766</v>
          </cell>
          <cell r="X156" t="str">
            <v>Childminder</v>
          </cell>
          <cell r="Y156" t="str">
            <v>Childminder</v>
          </cell>
          <cell r="Z156" t="str">
            <v>Childminder</v>
          </cell>
          <cell r="AA156" t="str">
            <v>n/a</v>
          </cell>
          <cell r="AB156" t="str">
            <v>Sole Trader</v>
          </cell>
          <cell r="AD156" t="str">
            <v>EYE</v>
          </cell>
          <cell r="AE156" t="str">
            <v>Yes</v>
          </cell>
          <cell r="AF156" t="str">
            <v>Yes</v>
          </cell>
          <cell r="AG156" t="str">
            <v>Yes</v>
          </cell>
          <cell r="AI156">
            <v>314886</v>
          </cell>
          <cell r="AJ156" t="str">
            <v>No</v>
          </cell>
          <cell r="AK156" t="str">
            <v>No</v>
          </cell>
          <cell r="AL156" t="str">
            <v>No</v>
          </cell>
        </row>
        <row r="157">
          <cell r="A157">
            <v>546451</v>
          </cell>
          <cell r="B157" t="str">
            <v>Great Wood Farm Early Years Centre</v>
          </cell>
          <cell r="C157" t="e">
            <v>#REF!</v>
          </cell>
          <cell r="D157" t="e">
            <v>#REF!</v>
          </cell>
          <cell r="E157" t="str">
            <v>NG33 4DH</v>
          </cell>
          <cell r="F157" t="e">
            <v>#REF!</v>
          </cell>
          <cell r="G157" t="str">
            <v>As per mailing address</v>
          </cell>
          <cell r="H157" t="str">
            <v>Mrs J Saxty</v>
          </cell>
          <cell r="I157" t="str">
            <v>Manager</v>
          </cell>
          <cell r="J157" t="str">
            <v>01476 585584</v>
          </cell>
          <cell r="K157" t="str">
            <v>greatwoodfarm@gmail.com</v>
          </cell>
          <cell r="L157" t="str">
            <v>Ponton Road</v>
          </cell>
          <cell r="N157" t="str">
            <v>Boothby Pagnell</v>
          </cell>
          <cell r="O157" t="str">
            <v>Grantham</v>
          </cell>
          <cell r="P157" t="str">
            <v>NG33 4DH</v>
          </cell>
          <cell r="R157" t="str">
            <v>Julie Saxty</v>
          </cell>
          <cell r="S157">
            <v>102587</v>
          </cell>
          <cell r="T157" t="str">
            <v>Outstanding</v>
          </cell>
          <cell r="U157">
            <v>40582</v>
          </cell>
          <cell r="V157" t="str">
            <v>Good</v>
          </cell>
          <cell r="W157">
            <v>39066</v>
          </cell>
          <cell r="X157" t="str">
            <v>FDC</v>
          </cell>
          <cell r="Y157" t="str">
            <v>Private</v>
          </cell>
          <cell r="Z157" t="str">
            <v>Private Owner</v>
          </cell>
          <cell r="AA157" t="str">
            <v>n/a</v>
          </cell>
          <cell r="AB157" t="str">
            <v>Partnership</v>
          </cell>
          <cell r="AC157" t="str">
            <v>KATHERINE SPENCE &amp; JULIE SAXTY &amp; CHARLOTTE SPENCE &amp; KATE ROBINSON</v>
          </cell>
          <cell r="AD157" t="str">
            <v>EYE</v>
          </cell>
          <cell r="AE157" t="str">
            <v>Yes</v>
          </cell>
          <cell r="AF157" t="str">
            <v>Yes</v>
          </cell>
          <cell r="AG157" t="str">
            <v>Yes</v>
          </cell>
          <cell r="AI157">
            <v>303157</v>
          </cell>
          <cell r="AJ157" t="str">
            <v>Yes</v>
          </cell>
          <cell r="AK157" t="str">
            <v>Yes</v>
          </cell>
          <cell r="AL157" t="str">
            <v>Yes</v>
          </cell>
        </row>
        <row r="158">
          <cell r="A158">
            <v>515056</v>
          </cell>
          <cell r="B158" t="str">
            <v>Greenlands Preschool</v>
          </cell>
          <cell r="C158" t="e">
            <v>#REF!</v>
          </cell>
          <cell r="D158" t="e">
            <v>#REF!</v>
          </cell>
          <cell r="E158" t="str">
            <v>LN5 8RX</v>
          </cell>
          <cell r="F158" t="e">
            <v>#REF!</v>
          </cell>
          <cell r="G158" t="str">
            <v>As per mailing address</v>
          </cell>
          <cell r="H158" t="str">
            <v>Janice Spratt</v>
          </cell>
          <cell r="I158" t="str">
            <v>Supervisor</v>
          </cell>
          <cell r="J158" t="str">
            <v>07903 574371</v>
          </cell>
          <cell r="K158" t="str">
            <v>greenlands.preschool@hotmail.com</v>
          </cell>
          <cell r="L158" t="str">
            <v>Brant Road Church Centre</v>
          </cell>
          <cell r="M158" t="str">
            <v>Brant Road</v>
          </cell>
          <cell r="O158" t="str">
            <v>Lincoln</v>
          </cell>
          <cell r="P158" t="str">
            <v>LN5 8RX</v>
          </cell>
          <cell r="R158" t="str">
            <v>Janice Spratt</v>
          </cell>
          <cell r="S158">
            <v>479047</v>
          </cell>
          <cell r="T158" t="str">
            <v>Good</v>
          </cell>
          <cell r="U158">
            <v>42423</v>
          </cell>
          <cell r="X158" t="str">
            <v>Sessional</v>
          </cell>
          <cell r="Y158" t="str">
            <v>Private</v>
          </cell>
          <cell r="Z158" t="str">
            <v>Private Owner</v>
          </cell>
          <cell r="AA158" t="str">
            <v>n/a</v>
          </cell>
          <cell r="AB158" t="str">
            <v>Sole Trader</v>
          </cell>
          <cell r="AD158" t="str">
            <v>EYE</v>
          </cell>
          <cell r="AE158" t="str">
            <v>Yes</v>
          </cell>
          <cell r="AF158" t="str">
            <v>No</v>
          </cell>
          <cell r="AG158" t="str">
            <v>Yes</v>
          </cell>
          <cell r="AI158">
            <v>300563</v>
          </cell>
          <cell r="AJ158" t="str">
            <v>No</v>
          </cell>
          <cell r="AK158" t="str">
            <v>No</v>
          </cell>
          <cell r="AL158" t="str">
            <v>No</v>
          </cell>
        </row>
        <row r="159">
          <cell r="A159">
            <v>546509</v>
          </cell>
          <cell r="B159" t="str">
            <v>Greenwich House School, Kindergarten &amp; Creche</v>
          </cell>
          <cell r="C159" t="e">
            <v>#REF!</v>
          </cell>
          <cell r="D159" t="e">
            <v>#REF!</v>
          </cell>
          <cell r="E159" t="str">
            <v>LN11 0HE</v>
          </cell>
          <cell r="F159" t="e">
            <v>#REF!</v>
          </cell>
          <cell r="G159" t="str">
            <v>As per mailing address</v>
          </cell>
          <cell r="H159" t="str">
            <v>Jane Reynolds</v>
          </cell>
          <cell r="I159" t="str">
            <v>Manager</v>
          </cell>
          <cell r="J159" t="str">
            <v>01507 609252</v>
          </cell>
          <cell r="K159" t="str">
            <v>greenwichhouse0_5@btinternet.com</v>
          </cell>
          <cell r="L159" t="str">
            <v>106 High Holme Road</v>
          </cell>
          <cell r="O159" t="str">
            <v xml:space="preserve">Louth </v>
          </cell>
          <cell r="P159" t="str">
            <v>LN11 0HE</v>
          </cell>
          <cell r="R159" t="str">
            <v>Jenny Brindle</v>
          </cell>
          <cell r="S159">
            <v>286076</v>
          </cell>
          <cell r="T159" t="str">
            <v>Good</v>
          </cell>
          <cell r="U159">
            <v>41809</v>
          </cell>
          <cell r="V159" t="str">
            <v>Good</v>
          </cell>
          <cell r="W159">
            <v>39967</v>
          </cell>
          <cell r="X159" t="str">
            <v>IDP</v>
          </cell>
          <cell r="Y159" t="str">
            <v>Independent</v>
          </cell>
          <cell r="Z159" t="str">
            <v>Board of trustees</v>
          </cell>
          <cell r="AA159" t="str">
            <v>n/a</v>
          </cell>
          <cell r="AB159" t="str">
            <v>Sole Trader</v>
          </cell>
          <cell r="AC159" t="str">
            <v>JENNIFER BRINDLE</v>
          </cell>
          <cell r="AD159" t="str">
            <v>EYE</v>
          </cell>
          <cell r="AE159" t="str">
            <v>Yes</v>
          </cell>
          <cell r="AF159" t="str">
            <v>No</v>
          </cell>
          <cell r="AG159" t="str">
            <v>Yes</v>
          </cell>
          <cell r="AI159">
            <v>300562</v>
          </cell>
          <cell r="AJ159" t="str">
            <v>No</v>
          </cell>
          <cell r="AK159" t="str">
            <v>No</v>
          </cell>
          <cell r="AL159" t="str">
            <v>No</v>
          </cell>
        </row>
        <row r="160">
          <cell r="A160">
            <v>683778</v>
          </cell>
          <cell r="B160" t="str">
            <v>Greetwell Hollow Day Nursery</v>
          </cell>
          <cell r="C160" t="e">
            <v>#REF!</v>
          </cell>
          <cell r="D160" t="e">
            <v>#REF!</v>
          </cell>
          <cell r="E160" t="str">
            <v>LN2 4AG</v>
          </cell>
          <cell r="F160" t="e">
            <v>#REF!</v>
          </cell>
          <cell r="G160" t="str">
            <v>Carlton Boulevard, Lincoln, LN2 4AG</v>
          </cell>
          <cell r="H160" t="str">
            <v>Vikki Stones</v>
          </cell>
          <cell r="I160" t="str">
            <v>Manager</v>
          </cell>
          <cell r="J160" t="str">
            <v>01522 548456</v>
          </cell>
          <cell r="K160" t="str">
            <v>greetwellhollowdaynursery@gmail.com; Alison.wright900@live.co.uk</v>
          </cell>
          <cell r="L160" t="str">
            <v>The Granary</v>
          </cell>
          <cell r="M160" t="str">
            <v>Heath Road</v>
          </cell>
          <cell r="N160" t="str">
            <v xml:space="preserve">Dunholme </v>
          </cell>
          <cell r="O160" t="str">
            <v>Lincoln</v>
          </cell>
          <cell r="P160" t="str">
            <v>LN2 3QD</v>
          </cell>
          <cell r="S160">
            <v>452999</v>
          </cell>
          <cell r="T160" t="str">
            <v>Good</v>
          </cell>
          <cell r="U160">
            <v>41201</v>
          </cell>
          <cell r="X160" t="str">
            <v>FDC</v>
          </cell>
          <cell r="Y160" t="str">
            <v>Private</v>
          </cell>
          <cell r="Z160" t="str">
            <v>Private Owner</v>
          </cell>
          <cell r="AA160" t="str">
            <v>n/a</v>
          </cell>
          <cell r="AB160" t="str">
            <v>Companies House</v>
          </cell>
          <cell r="AC160" t="str">
            <v>06396918</v>
          </cell>
          <cell r="AD160" t="str">
            <v>EYE</v>
          </cell>
          <cell r="AE160" t="str">
            <v>Yes</v>
          </cell>
          <cell r="AF160" t="str">
            <v>Yes</v>
          </cell>
          <cell r="AG160" t="str">
            <v>Yes</v>
          </cell>
          <cell r="AI160">
            <v>311857</v>
          </cell>
          <cell r="AJ160" t="str">
            <v>No</v>
          </cell>
          <cell r="AK160" t="str">
            <v>No</v>
          </cell>
          <cell r="AL160" t="str">
            <v>No</v>
          </cell>
        </row>
        <row r="161">
          <cell r="A161">
            <v>683923</v>
          </cell>
          <cell r="B161" t="str">
            <v>Hailey Street</v>
          </cell>
          <cell r="C161" t="e">
            <v>#REF!</v>
          </cell>
          <cell r="D161" t="e">
            <v>#REF!</v>
          </cell>
          <cell r="E161" t="str">
            <v>DN21 1JE</v>
          </cell>
          <cell r="F161" t="e">
            <v>#REF!</v>
          </cell>
          <cell r="G161" t="str">
            <v>As per mailing address</v>
          </cell>
          <cell r="H161" t="str">
            <v>Hailey Street</v>
          </cell>
          <cell r="I161" t="str">
            <v>Childminder</v>
          </cell>
          <cell r="J161" t="str">
            <v>07969 908362</v>
          </cell>
          <cell r="K161" t="str">
            <v>sxchailey@hotmail.com</v>
          </cell>
          <cell r="L161" t="str">
            <v>14 Sunningdale Way</v>
          </cell>
          <cell r="O161" t="str">
            <v>Gainsborough</v>
          </cell>
          <cell r="P161" t="str">
            <v>DN21 1JE</v>
          </cell>
          <cell r="S161">
            <v>431148</v>
          </cell>
          <cell r="T161" t="str">
            <v>Good</v>
          </cell>
          <cell r="U161">
            <v>42173</v>
          </cell>
          <cell r="V161" t="str">
            <v>Inadequate</v>
          </cell>
          <cell r="W161">
            <v>42033</v>
          </cell>
          <cell r="X161" t="str">
            <v>Childminder</v>
          </cell>
          <cell r="Y161" t="str">
            <v>Childminder</v>
          </cell>
          <cell r="Z161" t="str">
            <v>Childminder</v>
          </cell>
          <cell r="AA161" t="str">
            <v>n/a</v>
          </cell>
          <cell r="AB161" t="str">
            <v>Sole Trader</v>
          </cell>
          <cell r="AD161" t="str">
            <v xml:space="preserve">EYE </v>
          </cell>
          <cell r="AE161" t="str">
            <v>Yes</v>
          </cell>
          <cell r="AF161" t="str">
            <v>Yes</v>
          </cell>
          <cell r="AG161" t="str">
            <v>No</v>
          </cell>
          <cell r="AI161">
            <v>309966</v>
          </cell>
          <cell r="AJ161" t="str">
            <v>No</v>
          </cell>
          <cell r="AK161" t="str">
            <v>No</v>
          </cell>
          <cell r="AL161" t="str">
            <v>No</v>
          </cell>
        </row>
        <row r="162">
          <cell r="A162">
            <v>511050</v>
          </cell>
          <cell r="B162" t="str">
            <v>Handel House Prep. School</v>
          </cell>
          <cell r="C162" t="e">
            <v>#REF!</v>
          </cell>
          <cell r="D162" t="e">
            <v>#REF!</v>
          </cell>
          <cell r="E162" t="str">
            <v>DN21 2JB</v>
          </cell>
          <cell r="F162" t="e">
            <v>#REF!</v>
          </cell>
          <cell r="G162" t="str">
            <v>As per mailing address</v>
          </cell>
          <cell r="H162" t="str">
            <v>Mrs Haigh</v>
          </cell>
          <cell r="I162" t="str">
            <v>Headteacher</v>
          </cell>
          <cell r="J162" t="str">
            <v>01427 612426</v>
          </cell>
          <cell r="K162" t="str">
            <v>handelhouseschoolheadteacher@btinternet.com</v>
          </cell>
          <cell r="L162" t="str">
            <v>2 Northolme</v>
          </cell>
          <cell r="O162" t="str">
            <v>Gainsborough</v>
          </cell>
          <cell r="P162" t="str">
            <v>DN21 2JB</v>
          </cell>
          <cell r="R162" t="str">
            <v>Mrs Haigh</v>
          </cell>
          <cell r="S162">
            <v>120733</v>
          </cell>
          <cell r="T162" t="str">
            <v>Good</v>
          </cell>
          <cell r="U162">
            <v>39728</v>
          </cell>
          <cell r="X162" t="str">
            <v>IDP</v>
          </cell>
          <cell r="Y162" t="str">
            <v>Independent</v>
          </cell>
          <cell r="Z162" t="str">
            <v>Board of trustees</v>
          </cell>
          <cell r="AA162" t="str">
            <v>n/a</v>
          </cell>
          <cell r="AB162" t="str">
            <v>Companies House</v>
          </cell>
          <cell r="AC162" t="str">
            <v>05702143</v>
          </cell>
          <cell r="AD162" t="str">
            <v>EYE</v>
          </cell>
          <cell r="AE162" t="str">
            <v>Yes</v>
          </cell>
          <cell r="AF162" t="str">
            <v>No</v>
          </cell>
          <cell r="AG162" t="str">
            <v>No</v>
          </cell>
          <cell r="AI162">
            <v>300588</v>
          </cell>
          <cell r="AJ162" t="str">
            <v>No</v>
          </cell>
          <cell r="AK162" t="str">
            <v>No</v>
          </cell>
          <cell r="AL162" t="str">
            <v>No</v>
          </cell>
        </row>
        <row r="163">
          <cell r="A163">
            <v>533137</v>
          </cell>
          <cell r="B163" t="str">
            <v>Hand-In-Hand Childcare</v>
          </cell>
          <cell r="C163" t="e">
            <v>#REF!</v>
          </cell>
          <cell r="D163" t="e">
            <v>#REF!</v>
          </cell>
          <cell r="E163" t="str">
            <v>PE11 3YL</v>
          </cell>
          <cell r="F163" t="e">
            <v>#REF!</v>
          </cell>
          <cell r="G163" t="str">
            <v>As per mailing address</v>
          </cell>
          <cell r="H163" t="str">
            <v>Annette Wade</v>
          </cell>
          <cell r="I163" t="str">
            <v>Childminder</v>
          </cell>
          <cell r="J163" t="str">
            <v>01775 766525</v>
          </cell>
          <cell r="K163" t="str">
            <v>handinhandchildcare@tiscali.co.uk</v>
          </cell>
          <cell r="L163" t="str">
            <v>22 Baxter Gardens</v>
          </cell>
          <cell r="O163" t="str">
            <v>Spalding</v>
          </cell>
          <cell r="P163" t="str">
            <v>PE11 3YL</v>
          </cell>
          <cell r="S163">
            <v>209201</v>
          </cell>
          <cell r="T163" t="str">
            <v>Outstanding</v>
          </cell>
          <cell r="U163">
            <v>42354</v>
          </cell>
          <cell r="V163" t="str">
            <v>Outstanding</v>
          </cell>
          <cell r="W163">
            <v>40126</v>
          </cell>
          <cell r="X163" t="str">
            <v>Childminder</v>
          </cell>
          <cell r="Y163" t="str">
            <v>Childminder</v>
          </cell>
          <cell r="Z163" t="str">
            <v>Childminder</v>
          </cell>
          <cell r="AA163" t="str">
            <v>n/a</v>
          </cell>
          <cell r="AB163" t="str">
            <v>Sole Trader</v>
          </cell>
          <cell r="AD163" t="str">
            <v>EYE</v>
          </cell>
          <cell r="AE163" t="str">
            <v>Yes</v>
          </cell>
          <cell r="AF163" t="str">
            <v>No</v>
          </cell>
          <cell r="AG163" t="str">
            <v>Yes</v>
          </cell>
          <cell r="AI163">
            <v>310363</v>
          </cell>
          <cell r="AJ163" t="str">
            <v>No</v>
          </cell>
          <cell r="AK163" t="str">
            <v>No</v>
          </cell>
          <cell r="AL163" t="str">
            <v>No</v>
          </cell>
        </row>
        <row r="164">
          <cell r="A164">
            <v>520195</v>
          </cell>
          <cell r="B164" t="str">
            <v>Happitots Community Preschool</v>
          </cell>
          <cell r="C164" t="e">
            <v>#REF!</v>
          </cell>
          <cell r="D164" t="e">
            <v>#REF!</v>
          </cell>
          <cell r="E164" t="str">
            <v>PE24 5LS</v>
          </cell>
          <cell r="F164" t="e">
            <v>#REF!</v>
          </cell>
          <cell r="G164" t="str">
            <v>As per mailing address</v>
          </cell>
          <cell r="H164" t="str">
            <v>Emma Wilson/ Paula Woolley</v>
          </cell>
          <cell r="I164" t="str">
            <v>Manager/ Deputy Manager</v>
          </cell>
          <cell r="J164" t="str">
            <v>01754 875186 / 07947 219741</v>
          </cell>
          <cell r="K164" t="str">
            <v>happitots@pre-school.org.uk</v>
          </cell>
          <cell r="L164" t="str">
            <v>Amery Way</v>
          </cell>
          <cell r="O164" t="str">
            <v>Chapel St Leonards</v>
          </cell>
          <cell r="P164" t="str">
            <v>PE24 5LS</v>
          </cell>
          <cell r="R164" t="str">
            <v>Paula Woolley</v>
          </cell>
          <cell r="S164">
            <v>404904</v>
          </cell>
          <cell r="T164" t="str">
            <v>Good</v>
          </cell>
          <cell r="U164">
            <v>41928</v>
          </cell>
          <cell r="V164" t="str">
            <v>Inadequate</v>
          </cell>
          <cell r="W164">
            <v>41579</v>
          </cell>
          <cell r="X164" t="str">
            <v>FDC</v>
          </cell>
          <cell r="Y164" t="str">
            <v>Voluntary</v>
          </cell>
          <cell r="Z164" t="str">
            <v>Committee</v>
          </cell>
          <cell r="AA164" t="str">
            <v>n/a</v>
          </cell>
          <cell r="AB164" t="str">
            <v>Charity</v>
          </cell>
          <cell r="AC164" t="str">
            <v>1096526</v>
          </cell>
          <cell r="AD164" t="str">
            <v>EYE</v>
          </cell>
          <cell r="AE164" t="str">
            <v>Yes</v>
          </cell>
          <cell r="AF164" t="str">
            <v>No</v>
          </cell>
          <cell r="AG164" t="str">
            <v>Yes</v>
          </cell>
          <cell r="AI164">
            <v>319556</v>
          </cell>
          <cell r="AJ164" t="str">
            <v>No</v>
          </cell>
          <cell r="AK164" t="str">
            <v>No</v>
          </cell>
          <cell r="AL164" t="str">
            <v>No</v>
          </cell>
        </row>
        <row r="165">
          <cell r="A165">
            <v>684095</v>
          </cell>
          <cell r="B165" t="str">
            <v>Happy Bunnies</v>
          </cell>
          <cell r="C165" t="e">
            <v>#REF!</v>
          </cell>
          <cell r="D165" t="e">
            <v>#REF!</v>
          </cell>
          <cell r="E165" t="str">
            <v>PE10 9SZ</v>
          </cell>
          <cell r="F165" t="e">
            <v>#REF!</v>
          </cell>
          <cell r="G165" t="str">
            <v>As per mailing address</v>
          </cell>
          <cell r="H165" t="str">
            <v>Paula Bojang</v>
          </cell>
          <cell r="I165" t="str">
            <v>Childminder</v>
          </cell>
          <cell r="J165" t="str">
            <v>01778 394 716</v>
          </cell>
          <cell r="K165" t="str">
            <v>paula101brett@hotmail.co.uk</v>
          </cell>
          <cell r="L165" t="str">
            <v>10 Hazelwood Drive</v>
          </cell>
          <cell r="O165" t="str">
            <v>Bourne</v>
          </cell>
          <cell r="P165" t="str">
            <v>PE10 9SZ</v>
          </cell>
          <cell r="S165">
            <v>428616</v>
          </cell>
          <cell r="T165" t="str">
            <v>Good</v>
          </cell>
          <cell r="U165">
            <v>42164</v>
          </cell>
          <cell r="X165" t="str">
            <v>Childminder</v>
          </cell>
          <cell r="Y165" t="str">
            <v>Childminder</v>
          </cell>
          <cell r="Z165" t="str">
            <v>Childminder</v>
          </cell>
          <cell r="AA165" t="str">
            <v>n/a</v>
          </cell>
          <cell r="AB165" t="str">
            <v>Sole Trader</v>
          </cell>
          <cell r="AD165" t="str">
            <v>EYE</v>
          </cell>
          <cell r="AE165" t="str">
            <v>Yes</v>
          </cell>
          <cell r="AF165" t="str">
            <v>No</v>
          </cell>
          <cell r="AG165" t="str">
            <v>Yes</v>
          </cell>
          <cell r="AI165">
            <v>326085</v>
          </cell>
          <cell r="AJ165" t="str">
            <v>N/A</v>
          </cell>
          <cell r="AK165" t="str">
            <v>Yes</v>
          </cell>
          <cell r="AL165" t="str">
            <v>N/A</v>
          </cell>
        </row>
        <row r="166">
          <cell r="A166">
            <v>684126</v>
          </cell>
          <cell r="B166" t="str">
            <v xml:space="preserve">Happy Days Childminding </v>
          </cell>
          <cell r="C166" t="e">
            <v>#REF!</v>
          </cell>
          <cell r="D166" t="e">
            <v>#REF!</v>
          </cell>
          <cell r="E166" t="str">
            <v>LN1 2BF</v>
          </cell>
          <cell r="F166" t="e">
            <v>#REF!</v>
          </cell>
          <cell r="G166" t="str">
            <v>As per mailing address</v>
          </cell>
          <cell r="H166" t="str">
            <v xml:space="preserve">Joanne Easton </v>
          </cell>
          <cell r="I166" t="str">
            <v>Childminder</v>
          </cell>
          <cell r="J166" t="str">
            <v xml:space="preserve">01777 228274 </v>
          </cell>
          <cell r="K166" t="str">
            <v>joanne.happydays@gmail.com</v>
          </cell>
          <cell r="L166" t="str">
            <v>Easton Lodge</v>
          </cell>
          <cell r="M166" t="str">
            <v xml:space="preserve">Trent Lane Dunham Road </v>
          </cell>
          <cell r="N166" t="str">
            <v xml:space="preserve">Newton on Trent </v>
          </cell>
          <cell r="O166" t="str">
            <v>Lincoln</v>
          </cell>
          <cell r="P166" t="str">
            <v>LN1 2BF</v>
          </cell>
          <cell r="R166" t="str">
            <v xml:space="preserve">Joanne Easton </v>
          </cell>
          <cell r="S166">
            <v>462503</v>
          </cell>
          <cell r="T166" t="str">
            <v xml:space="preserve">Satisfactory / Requires Improvement </v>
          </cell>
          <cell r="X166" t="str">
            <v>Childminder</v>
          </cell>
          <cell r="Y166" t="str">
            <v>Childminder</v>
          </cell>
          <cell r="Z166" t="str">
            <v>Childminder</v>
          </cell>
          <cell r="AA166" t="str">
            <v>n/a</v>
          </cell>
          <cell r="AB166" t="str">
            <v>Sole Trader</v>
          </cell>
          <cell r="AD166" t="str">
            <v>EYE</v>
          </cell>
          <cell r="AE166" t="str">
            <v>Yes</v>
          </cell>
          <cell r="AF166" t="str">
            <v>No</v>
          </cell>
          <cell r="AG166" t="str">
            <v>No</v>
          </cell>
          <cell r="AI166" t="str">
            <v>Awaiting</v>
          </cell>
        </row>
        <row r="167">
          <cell r="A167">
            <v>524155</v>
          </cell>
          <cell r="B167" t="str">
            <v>Happy Days Preschool</v>
          </cell>
          <cell r="C167" t="e">
            <v>#REF!</v>
          </cell>
          <cell r="D167" t="e">
            <v>#REF!</v>
          </cell>
          <cell r="E167" t="str">
            <v>LN5 0JJ</v>
          </cell>
          <cell r="F167" t="e">
            <v>#REF!</v>
          </cell>
          <cell r="G167" t="str">
            <v>The Venue Community Centre, Grantham Road, Navenby, Lincoln, LN5 0JJ</v>
          </cell>
          <cell r="H167" t="str">
            <v>Carol Starbuck</v>
          </cell>
          <cell r="I167" t="str">
            <v>Manager/Deputy</v>
          </cell>
          <cell r="J167" t="str">
            <v>01522 810085</v>
          </cell>
          <cell r="K167" t="str">
            <v>enquiries@happydayspreschool.org.uk</v>
          </cell>
          <cell r="L167" t="str">
            <v>37 High Street</v>
          </cell>
          <cell r="N167" t="str">
            <v>Navenby</v>
          </cell>
          <cell r="O167" t="str">
            <v>Lincoln</v>
          </cell>
          <cell r="P167" t="str">
            <v>LN5 0EE</v>
          </cell>
          <cell r="R167" t="str">
            <v>Claire Wolsely</v>
          </cell>
          <cell r="S167">
            <v>449349</v>
          </cell>
          <cell r="T167" t="str">
            <v>Good</v>
          </cell>
          <cell r="U167">
            <v>41317</v>
          </cell>
          <cell r="V167" t="str">
            <v>Satisfactory</v>
          </cell>
          <cell r="W167">
            <v>39836</v>
          </cell>
          <cell r="X167" t="str">
            <v>Sessional</v>
          </cell>
          <cell r="Y167" t="str">
            <v>Voluntary</v>
          </cell>
          <cell r="Z167" t="str">
            <v>Committee</v>
          </cell>
          <cell r="AA167" t="str">
            <v>Laura Conway</v>
          </cell>
          <cell r="AB167" t="str">
            <v>Charity</v>
          </cell>
          <cell r="AC167" t="str">
            <v>1037755</v>
          </cell>
          <cell r="AD167" t="str">
            <v>EYE</v>
          </cell>
          <cell r="AE167" t="str">
            <v>Yes</v>
          </cell>
          <cell r="AF167" t="str">
            <v>No</v>
          </cell>
          <cell r="AG167" t="str">
            <v>Yes</v>
          </cell>
          <cell r="AI167">
            <v>311464</v>
          </cell>
          <cell r="AJ167" t="str">
            <v>No</v>
          </cell>
          <cell r="AK167" t="str">
            <v>No</v>
          </cell>
          <cell r="AL167" t="str">
            <v>No</v>
          </cell>
        </row>
        <row r="168">
          <cell r="A168">
            <v>683873</v>
          </cell>
          <cell r="B168" t="str">
            <v>Happy Feet Lincoln</v>
          </cell>
          <cell r="C168" t="e">
            <v>#REF!</v>
          </cell>
          <cell r="D168" t="e">
            <v>#REF!</v>
          </cell>
          <cell r="E168" t="str">
            <v>LN1 1DP</v>
          </cell>
          <cell r="F168" t="e">
            <v>#REF!</v>
          </cell>
          <cell r="G168" t="str">
            <v>As per mailing address</v>
          </cell>
          <cell r="H168" t="str">
            <v>Renata Jackson</v>
          </cell>
          <cell r="I168" t="str">
            <v>Childminder</v>
          </cell>
          <cell r="J168" t="str">
            <v>07403 946710</v>
          </cell>
          <cell r="K168" t="str">
            <v>happyfeetlincoln@hotmail.co.uk</v>
          </cell>
          <cell r="L168" t="str">
            <v>35 Long Leys Road</v>
          </cell>
          <cell r="O168" t="str">
            <v>Lincoln</v>
          </cell>
          <cell r="P168" t="str">
            <v>LN1 1DP</v>
          </cell>
          <cell r="S168">
            <v>444113</v>
          </cell>
          <cell r="T168" t="str">
            <v>Good</v>
          </cell>
          <cell r="U168">
            <v>42452</v>
          </cell>
          <cell r="V168" t="str">
            <v>Satisfactory</v>
          </cell>
          <cell r="W168">
            <v>41222</v>
          </cell>
          <cell r="X168" t="str">
            <v>Childminder</v>
          </cell>
          <cell r="Y168" t="str">
            <v>Childminder</v>
          </cell>
          <cell r="Z168" t="str">
            <v>Childminder</v>
          </cell>
          <cell r="AA168" t="str">
            <v>n/a</v>
          </cell>
          <cell r="AB168" t="str">
            <v>Sole Trader</v>
          </cell>
          <cell r="AD168" t="str">
            <v>EYE</v>
          </cell>
          <cell r="AE168" t="str">
            <v>Yes</v>
          </cell>
          <cell r="AF168" t="str">
            <v>No</v>
          </cell>
          <cell r="AG168" t="str">
            <v>Yes</v>
          </cell>
          <cell r="AI168">
            <v>313420</v>
          </cell>
          <cell r="AJ168" t="str">
            <v>No</v>
          </cell>
          <cell r="AK168" t="str">
            <v>No</v>
          </cell>
          <cell r="AL168" t="str">
            <v>No</v>
          </cell>
        </row>
        <row r="169">
          <cell r="A169">
            <v>684033</v>
          </cell>
          <cell r="B169" t="str">
            <v>Happy House Childminding</v>
          </cell>
          <cell r="C169" t="e">
            <v>#REF!</v>
          </cell>
          <cell r="D169" t="e">
            <v>#REF!</v>
          </cell>
          <cell r="E169" t="str">
            <v>NG31 8PL</v>
          </cell>
          <cell r="F169" t="e">
            <v>#REF!</v>
          </cell>
          <cell r="G169" t="str">
            <v>As per mailing address</v>
          </cell>
          <cell r="H169" t="str">
            <v>Elise Webb</v>
          </cell>
          <cell r="I169" t="str">
            <v>Childminder</v>
          </cell>
          <cell r="J169" t="str">
            <v xml:space="preserve">07894 631601    </v>
          </cell>
          <cell r="K169" t="str">
            <v>happyhouse-childminding@hotmail.co.uk</v>
          </cell>
          <cell r="L169" t="str">
            <v>9 Southwell Close</v>
          </cell>
          <cell r="O169" t="str">
            <v>Grantham</v>
          </cell>
          <cell r="P169" t="str">
            <v>NG31 8PL</v>
          </cell>
          <cell r="S169">
            <v>421715</v>
          </cell>
          <cell r="T169" t="str">
            <v>Good</v>
          </cell>
          <cell r="U169">
            <v>41327</v>
          </cell>
          <cell r="X169" t="str">
            <v>Childminder</v>
          </cell>
          <cell r="Y169" t="str">
            <v>Childminder</v>
          </cell>
          <cell r="Z169" t="str">
            <v>Childminder</v>
          </cell>
          <cell r="AA169" t="str">
            <v>n/a</v>
          </cell>
          <cell r="AB169" t="str">
            <v>Sole Trader</v>
          </cell>
          <cell r="AD169" t="str">
            <v>EYE</v>
          </cell>
          <cell r="AE169" t="str">
            <v>Yes</v>
          </cell>
          <cell r="AF169" t="str">
            <v>No</v>
          </cell>
          <cell r="AG169" t="str">
            <v>Yes</v>
          </cell>
          <cell r="AI169">
            <v>320847</v>
          </cell>
          <cell r="AJ169" t="str">
            <v>No</v>
          </cell>
          <cell r="AK169" t="str">
            <v>No</v>
          </cell>
          <cell r="AL169" t="str">
            <v>No</v>
          </cell>
        </row>
        <row r="170">
          <cell r="A170">
            <v>684043</v>
          </cell>
          <cell r="B170" t="str">
            <v>Happy Lil Stars Childminding</v>
          </cell>
          <cell r="C170" t="e">
            <v>#REF!</v>
          </cell>
          <cell r="D170" t="e">
            <v>#REF!</v>
          </cell>
          <cell r="E170" t="str">
            <v>NG31 9QW</v>
          </cell>
          <cell r="F170" t="e">
            <v>#REF!</v>
          </cell>
          <cell r="G170" t="str">
            <v>As per mailing address</v>
          </cell>
          <cell r="H170" t="str">
            <v>Stacey Dickens-Smith</v>
          </cell>
          <cell r="I170" t="str">
            <v>Childminder</v>
          </cell>
          <cell r="J170" t="str">
            <v>07850 830172</v>
          </cell>
          <cell r="K170" t="str">
            <v>happylilstars@hotmail.com</v>
          </cell>
          <cell r="L170" t="str">
            <v>6 Goldsmith Road</v>
          </cell>
          <cell r="O170" t="str">
            <v>Grantham</v>
          </cell>
          <cell r="P170" t="str">
            <v>NG31 9QW</v>
          </cell>
          <cell r="S170">
            <v>488037</v>
          </cell>
          <cell r="T170" t="str">
            <v>Awaiting</v>
          </cell>
          <cell r="U170" t="str">
            <v>Awaiting</v>
          </cell>
          <cell r="X170" t="str">
            <v>Childminder</v>
          </cell>
          <cell r="Y170" t="str">
            <v>Childminder</v>
          </cell>
          <cell r="Z170" t="str">
            <v>Childminder</v>
          </cell>
          <cell r="AA170" t="str">
            <v>n/a</v>
          </cell>
          <cell r="AB170" t="str">
            <v>Sole Trader</v>
          </cell>
          <cell r="AD170" t="str">
            <v>EYE</v>
          </cell>
          <cell r="AE170" t="str">
            <v>Yes</v>
          </cell>
          <cell r="AF170" t="str">
            <v>No</v>
          </cell>
          <cell r="AG170" t="str">
            <v>Yes</v>
          </cell>
          <cell r="AI170">
            <v>321602</v>
          </cell>
          <cell r="AJ170" t="str">
            <v>No</v>
          </cell>
          <cell r="AK170" t="str">
            <v>Yes</v>
          </cell>
          <cell r="AL170" t="str">
            <v>No</v>
          </cell>
        </row>
        <row r="171">
          <cell r="A171">
            <v>684027</v>
          </cell>
          <cell r="B171" t="str">
            <v>Happy Little Doodles</v>
          </cell>
          <cell r="C171" t="e">
            <v>#REF!</v>
          </cell>
          <cell r="D171" t="e">
            <v>#REF!</v>
          </cell>
          <cell r="E171" t="str">
            <v>LN2 2QN</v>
          </cell>
          <cell r="F171" t="e">
            <v>#REF!</v>
          </cell>
          <cell r="G171" t="str">
            <v>As per mailing address</v>
          </cell>
          <cell r="H171" t="str">
            <v>Elaine Parkinson</v>
          </cell>
          <cell r="I171" t="str">
            <v>Childminder</v>
          </cell>
          <cell r="J171" t="str">
            <v>07530 360691</v>
          </cell>
          <cell r="K171" t="str">
            <v>hldoodles@icloud.com</v>
          </cell>
          <cell r="L171" t="str">
            <v>2 Courtfield Close</v>
          </cell>
          <cell r="N171" t="str">
            <v>Sudbrooke</v>
          </cell>
          <cell r="O171" t="str">
            <v>Lincoln</v>
          </cell>
          <cell r="P171" t="str">
            <v>LN2 2QN</v>
          </cell>
          <cell r="S171">
            <v>478675</v>
          </cell>
          <cell r="T171" t="str">
            <v>Outstanding</v>
          </cell>
          <cell r="U171">
            <v>42618</v>
          </cell>
          <cell r="X171" t="str">
            <v>Childminder</v>
          </cell>
          <cell r="Y171" t="str">
            <v>Childminder</v>
          </cell>
          <cell r="Z171" t="str">
            <v>Childminder</v>
          </cell>
          <cell r="AA171" t="str">
            <v>n/a</v>
          </cell>
          <cell r="AB171" t="str">
            <v>Sole Trader</v>
          </cell>
          <cell r="AD171" t="str">
            <v>EYE</v>
          </cell>
          <cell r="AE171" t="str">
            <v>Yes</v>
          </cell>
          <cell r="AF171" t="str">
            <v>No</v>
          </cell>
          <cell r="AG171" t="str">
            <v>Yes</v>
          </cell>
          <cell r="AI171">
            <v>320895</v>
          </cell>
          <cell r="AJ171" t="str">
            <v>No</v>
          </cell>
          <cell r="AK171" t="str">
            <v>No</v>
          </cell>
          <cell r="AL171" t="str">
            <v>No</v>
          </cell>
        </row>
        <row r="172">
          <cell r="A172">
            <v>683865</v>
          </cell>
          <cell r="B172" t="str">
            <v>HappyDayz Childminding</v>
          </cell>
          <cell r="C172" t="e">
            <v>#REF!</v>
          </cell>
          <cell r="D172" t="e">
            <v>#REF!</v>
          </cell>
          <cell r="E172" t="str">
            <v>PE12 9HW</v>
          </cell>
          <cell r="F172" t="e">
            <v>#REF!</v>
          </cell>
          <cell r="G172" t="str">
            <v>As per mailing address</v>
          </cell>
          <cell r="H172" t="str">
            <v>Amanda Ludlam</v>
          </cell>
          <cell r="I172" t="str">
            <v>Childminder</v>
          </cell>
          <cell r="J172" t="str">
            <v>01406 362943</v>
          </cell>
          <cell r="K172" t="str">
            <v>amandapage196@btinternet.com</v>
          </cell>
          <cell r="L172" t="str">
            <v>4 School Lane</v>
          </cell>
          <cell r="O172" t="str">
            <v>Lutton</v>
          </cell>
          <cell r="P172" t="str">
            <v>PE12 9HW</v>
          </cell>
          <cell r="S172">
            <v>449862</v>
          </cell>
          <cell r="T172" t="str">
            <v>Good</v>
          </cell>
          <cell r="U172">
            <v>41297</v>
          </cell>
          <cell r="X172" t="str">
            <v>Childminder</v>
          </cell>
          <cell r="Y172" t="str">
            <v>Childminder</v>
          </cell>
          <cell r="Z172" t="str">
            <v>Childminder</v>
          </cell>
          <cell r="AA172" t="str">
            <v>n/a</v>
          </cell>
          <cell r="AB172" t="str">
            <v>Sole Trader</v>
          </cell>
          <cell r="AD172" t="str">
            <v>EYE</v>
          </cell>
          <cell r="AE172" t="str">
            <v>Yes</v>
          </cell>
          <cell r="AF172" t="str">
            <v>No</v>
          </cell>
          <cell r="AG172" t="str">
            <v>Yes</v>
          </cell>
          <cell r="AI172">
            <v>323879</v>
          </cell>
          <cell r="AJ172" t="str">
            <v>No</v>
          </cell>
          <cell r="AK172" t="str">
            <v>No</v>
          </cell>
          <cell r="AL172" t="str">
            <v>No</v>
          </cell>
        </row>
        <row r="173">
          <cell r="A173">
            <v>684073</v>
          </cell>
          <cell r="B173" t="str">
            <v>Hartsholme Pre School &amp; Kids Club</v>
          </cell>
          <cell r="C173" t="e">
            <v>#REF!</v>
          </cell>
          <cell r="D173" t="e">
            <v>#REF!</v>
          </cell>
          <cell r="E173" t="str">
            <v>LN6 0DE</v>
          </cell>
          <cell r="F173" t="e">
            <v>#REF!</v>
          </cell>
          <cell r="G173" t="str">
            <v>As per mailing address</v>
          </cell>
          <cell r="H173" t="str">
            <v>Harry Wren</v>
          </cell>
          <cell r="I173" t="str">
            <v>Manager</v>
          </cell>
          <cell r="J173" t="str">
            <v>01522 692574</v>
          </cell>
          <cell r="K173" t="str">
            <v>hartsholmepreschool@gmail.com; alison.wright900@live.co.uk</v>
          </cell>
          <cell r="L173" t="str">
            <v>Carrington Drive</v>
          </cell>
          <cell r="O173" t="str">
            <v>Lincoln</v>
          </cell>
          <cell r="P173" t="str">
            <v>LN6 0DE</v>
          </cell>
          <cell r="S173">
            <v>493432</v>
          </cell>
          <cell r="T173" t="str">
            <v>Good</v>
          </cell>
          <cell r="U173">
            <v>42584</v>
          </cell>
          <cell r="X173" t="str">
            <v>FDC</v>
          </cell>
          <cell r="Y173" t="str">
            <v>private</v>
          </cell>
          <cell r="Z173" t="str">
            <v>Private Owner</v>
          </cell>
          <cell r="AA173" t="str">
            <v>n/a</v>
          </cell>
          <cell r="AB173" t="str">
            <v>Governed</v>
          </cell>
          <cell r="AD173" t="str">
            <v>EYE</v>
          </cell>
          <cell r="AE173" t="str">
            <v>yes</v>
          </cell>
          <cell r="AF173" t="str">
            <v>Yes</v>
          </cell>
          <cell r="AG173" t="str">
            <v>Yes</v>
          </cell>
          <cell r="AI173">
            <v>325338</v>
          </cell>
          <cell r="AJ173" t="str">
            <v>No</v>
          </cell>
          <cell r="AK173" t="str">
            <v>Yes</v>
          </cell>
          <cell r="AL173" t="str">
            <v>No</v>
          </cell>
        </row>
        <row r="174">
          <cell r="A174">
            <v>597012</v>
          </cell>
          <cell r="B174" t="str">
            <v>Hawthorn Tree Community Children's Centre</v>
          </cell>
          <cell r="C174" t="e">
            <v>#REF!</v>
          </cell>
          <cell r="D174" t="e">
            <v>#REF!</v>
          </cell>
          <cell r="E174" t="str">
            <v>PE21 0PT</v>
          </cell>
          <cell r="F174" t="e">
            <v>#REF!</v>
          </cell>
          <cell r="G174" t="str">
            <v>As per mailing address</v>
          </cell>
          <cell r="H174" t="str">
            <v>Melanie White/ Caroline Upsall</v>
          </cell>
          <cell r="I174" t="str">
            <v>Manager</v>
          </cell>
          <cell r="J174" t="str">
            <v>01205 362255</v>
          </cell>
          <cell r="K174" t="str">
            <v>office@htccc.org.uk</v>
          </cell>
          <cell r="L174" t="str">
            <v>Hawthorn Tree School</v>
          </cell>
          <cell r="M174" t="str">
            <v>Toot Lane</v>
          </cell>
          <cell r="O174" t="str">
            <v>Boston</v>
          </cell>
          <cell r="P174" t="str">
            <v>PE21 0PT</v>
          </cell>
          <cell r="R174" t="str">
            <v>Melanie White/ Caroline Upsall</v>
          </cell>
          <cell r="S174" t="str">
            <v>EY535943</v>
          </cell>
          <cell r="T174" t="str">
            <v>Good</v>
          </cell>
          <cell r="U174">
            <v>41865</v>
          </cell>
          <cell r="V174" t="str">
            <v>Outstanding</v>
          </cell>
          <cell r="W174">
            <v>40107</v>
          </cell>
          <cell r="X174" t="str">
            <v>FDC</v>
          </cell>
          <cell r="Y174" t="str">
            <v>Voluntary</v>
          </cell>
          <cell r="Z174" t="str">
            <v>Committee</v>
          </cell>
          <cell r="AA174" t="str">
            <v>Sandra Gaunt</v>
          </cell>
          <cell r="AB174" t="str">
            <v>Charity</v>
          </cell>
          <cell r="AC174" t="str">
            <v>1089981</v>
          </cell>
          <cell r="AD174" t="str">
            <v>EYE</v>
          </cell>
          <cell r="AE174" t="str">
            <v>Yes</v>
          </cell>
          <cell r="AF174" t="str">
            <v>Yes</v>
          </cell>
          <cell r="AG174" t="str">
            <v>Yes</v>
          </cell>
          <cell r="AI174">
            <v>300603</v>
          </cell>
          <cell r="AJ174" t="str">
            <v>Yes</v>
          </cell>
          <cell r="AK174" t="str">
            <v>Yes</v>
          </cell>
          <cell r="AL174" t="str">
            <v>Yes</v>
          </cell>
        </row>
        <row r="175">
          <cell r="A175">
            <v>684075</v>
          </cell>
          <cell r="B175" t="str">
            <v>Hazell Woods Childcare</v>
          </cell>
          <cell r="C175" t="e">
            <v>#REF!</v>
          </cell>
          <cell r="D175" t="e">
            <v>#REF!</v>
          </cell>
          <cell r="E175" t="str">
            <v>LN1 2FP</v>
          </cell>
          <cell r="F175" t="e">
            <v>#REF!</v>
          </cell>
          <cell r="G175" t="str">
            <v>As per mailing address</v>
          </cell>
          <cell r="H175" t="str">
            <v>Hazell Woods</v>
          </cell>
          <cell r="I175" t="str">
            <v>Childminder</v>
          </cell>
          <cell r="J175" t="str">
            <v>01522731628</v>
          </cell>
          <cell r="K175" t="str">
            <v>rick.hazell@btinternet.com</v>
          </cell>
          <cell r="L175" t="str">
            <v>40 Saxon Way</v>
          </cell>
          <cell r="M175" t="str">
            <v>Ingram</v>
          </cell>
          <cell r="O175" t="str">
            <v>Lincoln</v>
          </cell>
          <cell r="P175" t="str">
            <v>LN1 2FP</v>
          </cell>
          <cell r="R175" t="str">
            <v>Hazell Woods</v>
          </cell>
          <cell r="S175">
            <v>407767</v>
          </cell>
          <cell r="T175" t="str">
            <v>Good</v>
          </cell>
          <cell r="U175">
            <v>42375</v>
          </cell>
          <cell r="V175" t="str">
            <v>Good</v>
          </cell>
          <cell r="W175">
            <v>40443</v>
          </cell>
          <cell r="X175" t="str">
            <v>Childminder</v>
          </cell>
          <cell r="Y175" t="str">
            <v>Childminder</v>
          </cell>
          <cell r="Z175" t="str">
            <v>Childminder</v>
          </cell>
          <cell r="AA175" t="str">
            <v>n/a</v>
          </cell>
          <cell r="AB175" t="str">
            <v>Sole Trader</v>
          </cell>
          <cell r="AD175" t="str">
            <v>EYE</v>
          </cell>
          <cell r="AE175" t="str">
            <v>Yes</v>
          </cell>
          <cell r="AF175" t="str">
            <v>Yes</v>
          </cell>
          <cell r="AG175" t="str">
            <v>Yes</v>
          </cell>
          <cell r="AI175">
            <v>323925</v>
          </cell>
          <cell r="AJ175" t="str">
            <v>No</v>
          </cell>
          <cell r="AK175" t="str">
            <v>No</v>
          </cell>
          <cell r="AL175" t="str">
            <v>No</v>
          </cell>
        </row>
        <row r="176">
          <cell r="A176">
            <v>525553</v>
          </cell>
          <cell r="B176" t="str">
            <v>Headstart Nursery Bourne</v>
          </cell>
          <cell r="C176" t="e">
            <v>#REF!</v>
          </cell>
          <cell r="D176" t="e">
            <v>#REF!</v>
          </cell>
          <cell r="E176" t="str">
            <v>PE10 9EH</v>
          </cell>
          <cell r="F176" t="e">
            <v>#REF!</v>
          </cell>
          <cell r="G176" t="str">
            <v>As per mailing address</v>
          </cell>
          <cell r="H176" t="str">
            <v>Toni Mason</v>
          </cell>
          <cell r="I176" t="str">
            <v>Acting Manager</v>
          </cell>
          <cell r="J176" t="str">
            <v>01778 393925</v>
          </cell>
          <cell r="K176" t="str">
            <v>headstartbourne@aol.com; ritamcmath@aol.com</v>
          </cell>
          <cell r="L176" t="str">
            <v>20 Great Northern Gardens</v>
          </cell>
          <cell r="O176" t="str">
            <v>Bourne</v>
          </cell>
          <cell r="P176" t="str">
            <v>PE10 9EH</v>
          </cell>
          <cell r="R176" t="str">
            <v>Clare Thorold</v>
          </cell>
          <cell r="S176">
            <v>217824</v>
          </cell>
          <cell r="T176" t="str">
            <v>Good</v>
          </cell>
          <cell r="U176">
            <v>41198</v>
          </cell>
          <cell r="V176" t="str">
            <v>Satisfactory</v>
          </cell>
          <cell r="W176">
            <v>40031</v>
          </cell>
          <cell r="X176" t="str">
            <v>FDC</v>
          </cell>
          <cell r="Y176" t="str">
            <v>Private</v>
          </cell>
          <cell r="Z176" t="str">
            <v>Private Owner</v>
          </cell>
          <cell r="AA176" t="str">
            <v>n/a</v>
          </cell>
          <cell r="AB176" t="str">
            <v>Partnership</v>
          </cell>
          <cell r="AC176" t="str">
            <v>SUSAN JENKINS AND DIANE SMITH</v>
          </cell>
          <cell r="AD176" t="str">
            <v>EYE</v>
          </cell>
          <cell r="AE176" t="str">
            <v>Yes</v>
          </cell>
          <cell r="AF176" t="str">
            <v>Yes</v>
          </cell>
          <cell r="AG176" t="str">
            <v>Yes</v>
          </cell>
          <cell r="AI176">
            <v>300609</v>
          </cell>
          <cell r="AJ176" t="str">
            <v>No</v>
          </cell>
          <cell r="AK176" t="str">
            <v>No</v>
          </cell>
          <cell r="AL176" t="str">
            <v>No</v>
          </cell>
        </row>
        <row r="177">
          <cell r="A177">
            <v>580702</v>
          </cell>
          <cell r="B177" t="str">
            <v>Headstart Nursery Grantham</v>
          </cell>
          <cell r="C177" t="e">
            <v>#REF!</v>
          </cell>
          <cell r="D177" t="e">
            <v>#REF!</v>
          </cell>
          <cell r="E177" t="str">
            <v>NG31 9AB</v>
          </cell>
          <cell r="F177" t="e">
            <v>#REF!</v>
          </cell>
          <cell r="G177" t="str">
            <v>As per mailing address</v>
          </cell>
          <cell r="H177" t="str">
            <v>Nicola George</v>
          </cell>
          <cell r="I177" t="str">
            <v>Manager</v>
          </cell>
          <cell r="J177" t="str">
            <v>01476 591744</v>
          </cell>
          <cell r="K177" t="str">
            <v>headstart07@aol.com; ritamcmath@aol.com</v>
          </cell>
          <cell r="L177" t="str">
            <v xml:space="preserve">The Old St Annes School </v>
          </cell>
          <cell r="M177" t="str">
            <v>Dudley Road</v>
          </cell>
          <cell r="O177" t="str">
            <v xml:space="preserve">Grantham </v>
          </cell>
          <cell r="P177" t="str">
            <v>NG31 9AB</v>
          </cell>
          <cell r="R177" t="str">
            <v>Violet Oates</v>
          </cell>
          <cell r="S177">
            <v>253674</v>
          </cell>
          <cell r="T177" t="str">
            <v>Outstanding</v>
          </cell>
          <cell r="U177">
            <v>42384</v>
          </cell>
          <cell r="V177" t="str">
            <v>Outstanding</v>
          </cell>
          <cell r="W177">
            <v>40081</v>
          </cell>
          <cell r="X177" t="str">
            <v>FDC</v>
          </cell>
          <cell r="Y177" t="str">
            <v>Private</v>
          </cell>
          <cell r="Z177" t="str">
            <v>Private Owner</v>
          </cell>
          <cell r="AA177" t="str">
            <v>n/a</v>
          </cell>
          <cell r="AB177" t="str">
            <v>Partnership</v>
          </cell>
          <cell r="AC177" t="str">
            <v>SUSAN JENKINS AND DIANE SMITH</v>
          </cell>
          <cell r="AD177" t="str">
            <v>EYE</v>
          </cell>
          <cell r="AE177" t="str">
            <v>Yes</v>
          </cell>
          <cell r="AF177" t="str">
            <v>Yes</v>
          </cell>
          <cell r="AG177" t="str">
            <v>Yes</v>
          </cell>
          <cell r="AI177">
            <v>304449</v>
          </cell>
          <cell r="AJ177" t="str">
            <v>Yes</v>
          </cell>
          <cell r="AK177" t="str">
            <v>Yes</v>
          </cell>
          <cell r="AL177" t="str">
            <v>Yes</v>
          </cell>
        </row>
        <row r="178">
          <cell r="A178">
            <v>525554</v>
          </cell>
          <cell r="B178" t="str">
            <v>Headstart Nursery Market Deeping</v>
          </cell>
          <cell r="C178" t="e">
            <v>#REF!</v>
          </cell>
          <cell r="D178" t="e">
            <v>#REF!</v>
          </cell>
          <cell r="E178" t="str">
            <v>PE6 8LQ</v>
          </cell>
          <cell r="F178" t="e">
            <v>#REF!</v>
          </cell>
          <cell r="G178" t="str">
            <v>As per mailing address</v>
          </cell>
          <cell r="H178" t="str">
            <v>Sarah Johnson</v>
          </cell>
          <cell r="I178" t="str">
            <v>Manager</v>
          </cell>
          <cell r="J178" t="str">
            <v>01778 380992</v>
          </cell>
          <cell r="K178" t="str">
            <v>headstartdeeping@aol.co.uk; ritamcmath@aol.com</v>
          </cell>
          <cell r="L178" t="str">
            <v>Towngate East</v>
          </cell>
          <cell r="O178" t="str">
            <v>Market Deeping</v>
          </cell>
          <cell r="P178" t="str">
            <v>PE6 8LQ</v>
          </cell>
          <cell r="R178" t="str">
            <v>Jessica Santry</v>
          </cell>
          <cell r="S178">
            <v>330442</v>
          </cell>
          <cell r="T178" t="str">
            <v>Good</v>
          </cell>
          <cell r="U178">
            <v>42223</v>
          </cell>
          <cell r="V178" t="str">
            <v>Good</v>
          </cell>
          <cell r="W178">
            <v>40233</v>
          </cell>
          <cell r="X178" t="str">
            <v>FDC</v>
          </cell>
          <cell r="Y178" t="str">
            <v>Private</v>
          </cell>
          <cell r="Z178" t="str">
            <v>Private Owner</v>
          </cell>
          <cell r="AA178" t="str">
            <v>n/a</v>
          </cell>
          <cell r="AB178" t="str">
            <v>Partnership</v>
          </cell>
          <cell r="AC178" t="str">
            <v>SUSAN JENKINS AND DIANE SMITH</v>
          </cell>
          <cell r="AD178" t="str">
            <v>EYE</v>
          </cell>
          <cell r="AE178" t="str">
            <v>Yes</v>
          </cell>
          <cell r="AF178" t="str">
            <v>Yes</v>
          </cell>
          <cell r="AG178" t="str">
            <v>Yes</v>
          </cell>
          <cell r="AI178">
            <v>302013</v>
          </cell>
          <cell r="AJ178" t="str">
            <v>No</v>
          </cell>
          <cell r="AK178" t="str">
            <v>No</v>
          </cell>
          <cell r="AL178" t="str">
            <v>No</v>
          </cell>
        </row>
        <row r="179">
          <cell r="A179">
            <v>546458</v>
          </cell>
          <cell r="B179" t="str">
            <v>Heath Farm Day Nursery</v>
          </cell>
          <cell r="C179" t="e">
            <v>#REF!</v>
          </cell>
          <cell r="D179" t="e">
            <v>#REF!</v>
          </cell>
          <cell r="E179" t="str">
            <v>LN2 3QD</v>
          </cell>
          <cell r="F179" t="e">
            <v>#REF!</v>
          </cell>
          <cell r="G179" t="str">
            <v>As per mailing address</v>
          </cell>
          <cell r="H179" t="str">
            <v>Alison Wright</v>
          </cell>
          <cell r="I179" t="str">
            <v>Manager</v>
          </cell>
          <cell r="J179" t="str">
            <v>01673 863140</v>
          </cell>
          <cell r="K179" t="str">
            <v>heathfarmdaynursery@googlemail.com; alison.wright900@live.co.uk</v>
          </cell>
          <cell r="M179" t="str">
            <v>Heath Road</v>
          </cell>
          <cell r="N179" t="str">
            <v xml:space="preserve">Dunholme </v>
          </cell>
          <cell r="O179" t="str">
            <v>Lincoln</v>
          </cell>
          <cell r="P179" t="str">
            <v>LN2 3QD</v>
          </cell>
          <cell r="R179" t="str">
            <v>Louise Pitcher</v>
          </cell>
          <cell r="S179">
            <v>152446</v>
          </cell>
          <cell r="T179" t="str">
            <v>Good</v>
          </cell>
          <cell r="U179">
            <v>42173</v>
          </cell>
          <cell r="V179" t="str">
            <v>Good</v>
          </cell>
          <cell r="W179">
            <v>39960</v>
          </cell>
          <cell r="X179" t="str">
            <v>FDC</v>
          </cell>
          <cell r="Y179" t="str">
            <v>Private</v>
          </cell>
          <cell r="Z179" t="str">
            <v>Private Owner</v>
          </cell>
          <cell r="AA179" t="str">
            <v>n/a</v>
          </cell>
          <cell r="AB179" t="str">
            <v>Companies House</v>
          </cell>
          <cell r="AC179" t="str">
            <v>06396918</v>
          </cell>
          <cell r="AD179" t="str">
            <v>EYE</v>
          </cell>
          <cell r="AE179" t="str">
            <v>Yes</v>
          </cell>
          <cell r="AF179" t="str">
            <v>No</v>
          </cell>
          <cell r="AG179" t="str">
            <v>Yes</v>
          </cell>
          <cell r="AI179">
            <v>303286</v>
          </cell>
          <cell r="AJ179" t="str">
            <v>No</v>
          </cell>
          <cell r="AK179" t="str">
            <v>No</v>
          </cell>
          <cell r="AL179" t="str">
            <v>No</v>
          </cell>
        </row>
        <row r="180">
          <cell r="A180">
            <v>684105</v>
          </cell>
          <cell r="B180" t="str">
            <v>Heather's House</v>
          </cell>
          <cell r="C180" t="e">
            <v>#REF!</v>
          </cell>
          <cell r="D180" t="e">
            <v>#REF!</v>
          </cell>
          <cell r="E180" t="str">
            <v>LN5 9AP</v>
          </cell>
          <cell r="F180" t="e">
            <v>#REF!</v>
          </cell>
          <cell r="G180" t="str">
            <v>As per mailing address</v>
          </cell>
          <cell r="H180" t="str">
            <v>Heather Stewart</v>
          </cell>
          <cell r="I180" t="str">
            <v>Childminder</v>
          </cell>
          <cell r="J180" t="str">
            <v>01522 723406</v>
          </cell>
          <cell r="K180" t="str">
            <v>Heatherastewart@hotmail.com</v>
          </cell>
          <cell r="L180" t="str">
            <v>19 Bradbury Avenue</v>
          </cell>
          <cell r="O180" t="str">
            <v>Lincoln</v>
          </cell>
          <cell r="P180" t="str">
            <v>LN5 9AP</v>
          </cell>
          <cell r="S180">
            <v>356054</v>
          </cell>
          <cell r="T180" t="str">
            <v>Good</v>
          </cell>
          <cell r="U180">
            <v>42220</v>
          </cell>
          <cell r="X180" t="str">
            <v>Childminder</v>
          </cell>
          <cell r="Y180" t="str">
            <v>Childminder</v>
          </cell>
          <cell r="Z180" t="str">
            <v>Childminder</v>
          </cell>
          <cell r="AA180" t="str">
            <v>n/a</v>
          </cell>
          <cell r="AB180" t="str">
            <v>Sole Trader</v>
          </cell>
          <cell r="AD180" t="str">
            <v>EYE</v>
          </cell>
          <cell r="AE180" t="str">
            <v>Yes</v>
          </cell>
          <cell r="AF180" t="str">
            <v>Yes</v>
          </cell>
          <cell r="AG180" t="str">
            <v>Yes</v>
          </cell>
          <cell r="AI180">
            <v>326851</v>
          </cell>
          <cell r="AK180" t="str">
            <v>Yes</v>
          </cell>
        </row>
        <row r="181">
          <cell r="A181">
            <v>515146</v>
          </cell>
          <cell r="B181" t="str">
            <v>Heckington Preschool</v>
          </cell>
          <cell r="C181" t="e">
            <v>#REF!</v>
          </cell>
          <cell r="D181" t="e">
            <v>#REF!</v>
          </cell>
          <cell r="E181" t="str">
            <v>NG34 9RX</v>
          </cell>
          <cell r="F181" t="e">
            <v>#REF!</v>
          </cell>
          <cell r="G181" t="str">
            <v>As per mailing address</v>
          </cell>
          <cell r="H181" t="str">
            <v>Karen Barry</v>
          </cell>
          <cell r="I181" t="str">
            <v>Manager</v>
          </cell>
          <cell r="J181" t="str">
            <v>01529 469567</v>
          </cell>
          <cell r="K181" t="str">
            <v>heckingtonpre-school@hotmail.co.uk</v>
          </cell>
          <cell r="L181" t="str">
            <v>Heckington CofE Primary School</v>
          </cell>
          <cell r="M181" t="str">
            <v>Howell Road</v>
          </cell>
          <cell r="N181" t="str">
            <v>Heckington</v>
          </cell>
          <cell r="O181" t="str">
            <v>Sleaford</v>
          </cell>
          <cell r="P181" t="str">
            <v>NG34 9RX</v>
          </cell>
          <cell r="R181" t="str">
            <v>Karen Barry</v>
          </cell>
          <cell r="S181">
            <v>268241</v>
          </cell>
          <cell r="T181" t="str">
            <v>Outstanding</v>
          </cell>
          <cell r="U181">
            <v>42402</v>
          </cell>
          <cell r="V181" t="str">
            <v>Outstanding</v>
          </cell>
          <cell r="W181">
            <v>40252</v>
          </cell>
          <cell r="X181" t="str">
            <v>FDC</v>
          </cell>
          <cell r="Y181" t="str">
            <v>Voluntary</v>
          </cell>
          <cell r="Z181" t="str">
            <v>Committee</v>
          </cell>
          <cell r="AB181" t="str">
            <v>Charity</v>
          </cell>
          <cell r="AC181" t="str">
            <v>1035549</v>
          </cell>
          <cell r="AD181" t="str">
            <v>EYE</v>
          </cell>
          <cell r="AE181" t="str">
            <v>Yes</v>
          </cell>
          <cell r="AF181" t="str">
            <v>No</v>
          </cell>
          <cell r="AG181" t="str">
            <v>Yes</v>
          </cell>
          <cell r="AI181">
            <v>300614</v>
          </cell>
          <cell r="AJ181" t="str">
            <v>No</v>
          </cell>
          <cell r="AK181" t="str">
            <v>No</v>
          </cell>
          <cell r="AL181" t="str">
            <v>No</v>
          </cell>
        </row>
        <row r="182">
          <cell r="A182">
            <v>546490</v>
          </cell>
          <cell r="B182" t="str">
            <v>Heighington Pre-School</v>
          </cell>
          <cell r="C182" t="e">
            <v>#REF!</v>
          </cell>
          <cell r="D182" t="e">
            <v>#REF!</v>
          </cell>
          <cell r="E182" t="str">
            <v>LN4 1JS</v>
          </cell>
          <cell r="F182" t="e">
            <v>#REF!</v>
          </cell>
          <cell r="G182" t="str">
            <v>Mill Lane, Heighington, Lincoln, LN4 1RQ</v>
          </cell>
          <cell r="H182" t="str">
            <v>Sarah Turfrey</v>
          </cell>
          <cell r="I182" t="str">
            <v>Manager</v>
          </cell>
          <cell r="J182" t="str">
            <v>01522 793706</v>
          </cell>
          <cell r="K182" t="str">
            <v>heighingtonpreschool@googlemail.com</v>
          </cell>
          <cell r="L182" t="str">
            <v>17 Moor Lane</v>
          </cell>
          <cell r="N182" t="str">
            <v>Branston</v>
          </cell>
          <cell r="O182" t="str">
            <v>Lincoln</v>
          </cell>
          <cell r="P182" t="str">
            <v>LN4 1LE</v>
          </cell>
          <cell r="R182" t="str">
            <v>Sarah Franklin/ Jenna Barlow</v>
          </cell>
          <cell r="S182">
            <v>443777</v>
          </cell>
          <cell r="T182" t="str">
            <v>Good</v>
          </cell>
          <cell r="U182">
            <v>41284</v>
          </cell>
          <cell r="V182" t="str">
            <v>Good</v>
          </cell>
          <cell r="W182">
            <v>39930</v>
          </cell>
          <cell r="X182" t="str">
            <v>Sessional</v>
          </cell>
          <cell r="Y182" t="str">
            <v>Private</v>
          </cell>
          <cell r="Z182" t="str">
            <v>Private Owner</v>
          </cell>
          <cell r="AA182" t="str">
            <v>n/a</v>
          </cell>
          <cell r="AB182" t="str">
            <v>Sole Trader</v>
          </cell>
          <cell r="AC182" t="str">
            <v>SARAH TURFREY</v>
          </cell>
          <cell r="AD182" t="str">
            <v>EYE</v>
          </cell>
          <cell r="AE182" t="str">
            <v>Yes</v>
          </cell>
          <cell r="AF182" t="str">
            <v>No</v>
          </cell>
          <cell r="AG182" t="str">
            <v>Yes</v>
          </cell>
          <cell r="AI182">
            <v>304003</v>
          </cell>
          <cell r="AJ182" t="str">
            <v>Yes</v>
          </cell>
          <cell r="AK182" t="str">
            <v>No</v>
          </cell>
          <cell r="AL182" t="str">
            <v>No</v>
          </cell>
        </row>
        <row r="183">
          <cell r="A183">
            <v>683830</v>
          </cell>
          <cell r="B183" t="str">
            <v>Helen Dunning</v>
          </cell>
          <cell r="C183" t="e">
            <v>#REF!</v>
          </cell>
          <cell r="D183" t="e">
            <v>#REF!</v>
          </cell>
          <cell r="E183" t="str">
            <v>DN21 3BG</v>
          </cell>
          <cell r="F183" t="e">
            <v>#REF!</v>
          </cell>
          <cell r="G183" t="str">
            <v>As per mailing address</v>
          </cell>
          <cell r="H183" t="str">
            <v>Helen Dunning</v>
          </cell>
          <cell r="I183" t="str">
            <v>Childminder</v>
          </cell>
          <cell r="J183" t="str">
            <v>07897 567866</v>
          </cell>
          <cell r="K183" t="str">
            <v>helendunning@hotmail.co.uk</v>
          </cell>
          <cell r="L183" t="str">
            <v>3 Tudor Drive</v>
          </cell>
          <cell r="N183" t="str">
            <v>Morton</v>
          </cell>
          <cell r="O183" t="str">
            <v>Gainsborough</v>
          </cell>
          <cell r="P183" t="str">
            <v>DN21 3BG</v>
          </cell>
          <cell r="S183">
            <v>371333</v>
          </cell>
          <cell r="T183" t="str">
            <v>Good</v>
          </cell>
          <cell r="U183">
            <v>41290</v>
          </cell>
          <cell r="X183" t="str">
            <v>Childminder</v>
          </cell>
          <cell r="Y183" t="str">
            <v>Childminder</v>
          </cell>
          <cell r="Z183" t="str">
            <v>Childminder</v>
          </cell>
          <cell r="AA183" t="str">
            <v>n/a</v>
          </cell>
          <cell r="AB183" t="str">
            <v>Sole Trader</v>
          </cell>
          <cell r="AD183" t="str">
            <v>EYE</v>
          </cell>
          <cell r="AE183" t="str">
            <v>Yes</v>
          </cell>
          <cell r="AF183" t="str">
            <v>Yes</v>
          </cell>
          <cell r="AG183" t="str">
            <v>Yes</v>
          </cell>
          <cell r="AI183">
            <v>306860</v>
          </cell>
          <cell r="AJ183" t="str">
            <v>No</v>
          </cell>
          <cell r="AK183" t="str">
            <v>No</v>
          </cell>
          <cell r="AL183" t="str">
            <v>No</v>
          </cell>
        </row>
        <row r="184">
          <cell r="A184">
            <v>683917</v>
          </cell>
          <cell r="B184" t="str">
            <v>Helen Radcliffe</v>
          </cell>
          <cell r="C184" t="e">
            <v>#REF!</v>
          </cell>
          <cell r="D184" t="e">
            <v>#REF!</v>
          </cell>
          <cell r="E184" t="str">
            <v>LN2 2NH</v>
          </cell>
          <cell r="F184" t="e">
            <v>#REF!</v>
          </cell>
          <cell r="G184" t="str">
            <v>As per mailing address</v>
          </cell>
          <cell r="H184" t="str">
            <v>Helen Radcliffe</v>
          </cell>
          <cell r="I184" t="str">
            <v>Childminder</v>
          </cell>
          <cell r="J184" t="str">
            <v xml:space="preserve">01522 823189 </v>
          </cell>
          <cell r="K184" t="str">
            <v>footloosetoo@hotmail.com</v>
          </cell>
          <cell r="L184" t="str">
            <v>6 The Chestnuts</v>
          </cell>
          <cell r="N184" t="str">
            <v>Nettleham</v>
          </cell>
          <cell r="O184" t="str">
            <v>Lincoln</v>
          </cell>
          <cell r="P184" t="str">
            <v>LN2 2NH</v>
          </cell>
          <cell r="S184">
            <v>257467</v>
          </cell>
          <cell r="T184" t="str">
            <v>Good</v>
          </cell>
          <cell r="U184">
            <v>42178</v>
          </cell>
          <cell r="V184" t="str">
            <v>Good</v>
          </cell>
          <cell r="W184">
            <v>39885</v>
          </cell>
          <cell r="X184" t="str">
            <v>Childminder</v>
          </cell>
          <cell r="Y184" t="str">
            <v>Childminder</v>
          </cell>
          <cell r="Z184" t="str">
            <v>Childminder</v>
          </cell>
          <cell r="AA184" t="str">
            <v>n/a</v>
          </cell>
          <cell r="AB184" t="str">
            <v>Sole Trader</v>
          </cell>
          <cell r="AD184" t="str">
            <v>EYE</v>
          </cell>
          <cell r="AE184" t="str">
            <v>Yes</v>
          </cell>
          <cell r="AF184" t="str">
            <v>Yes</v>
          </cell>
          <cell r="AG184" t="str">
            <v>Yes</v>
          </cell>
          <cell r="AI184">
            <v>302512</v>
          </cell>
          <cell r="AJ184" t="str">
            <v>No</v>
          </cell>
          <cell r="AK184" t="str">
            <v>No</v>
          </cell>
          <cell r="AL184" t="str">
            <v>No</v>
          </cell>
        </row>
        <row r="185">
          <cell r="A185">
            <v>683798</v>
          </cell>
          <cell r="B185" t="str">
            <v xml:space="preserve">Helen Shingler   </v>
          </cell>
          <cell r="C185" t="e">
            <v>#REF!</v>
          </cell>
          <cell r="D185" t="e">
            <v>#REF!</v>
          </cell>
          <cell r="E185" t="str">
            <v>LN4 4TE</v>
          </cell>
          <cell r="F185" t="e">
            <v>#REF!</v>
          </cell>
          <cell r="G185" t="str">
            <v>As per mailing address</v>
          </cell>
          <cell r="H185" t="str">
            <v xml:space="preserve">Helen Shingler   </v>
          </cell>
          <cell r="I185" t="str">
            <v>Childminder</v>
          </cell>
          <cell r="J185" t="str">
            <v>01526 268648</v>
          </cell>
          <cell r="K185" t="str">
            <v>shinglers@talktalk.net</v>
          </cell>
          <cell r="L185" t="str">
            <v>70 Dogdyke Road</v>
          </cell>
          <cell r="N185" t="str">
            <v>Coningsby</v>
          </cell>
          <cell r="O185" t="str">
            <v>Lincoln</v>
          </cell>
          <cell r="P185" t="str">
            <v>LN4 4TE</v>
          </cell>
          <cell r="S185">
            <v>256550</v>
          </cell>
          <cell r="T185" t="str">
            <v>Good</v>
          </cell>
          <cell r="U185">
            <v>42187</v>
          </cell>
          <cell r="V185" t="str">
            <v>Good</v>
          </cell>
          <cell r="W185">
            <v>40130</v>
          </cell>
          <cell r="X185" t="str">
            <v>Childminder</v>
          </cell>
          <cell r="Y185" t="str">
            <v>Childminder</v>
          </cell>
          <cell r="Z185" t="str">
            <v>Childminder</v>
          </cell>
          <cell r="AA185" t="str">
            <v>n/a</v>
          </cell>
          <cell r="AB185" t="str">
            <v>Sole Trader</v>
          </cell>
          <cell r="AD185" t="str">
            <v>EYE</v>
          </cell>
          <cell r="AE185" t="str">
            <v>Yes</v>
          </cell>
          <cell r="AF185" t="str">
            <v>Yes</v>
          </cell>
          <cell r="AG185" t="str">
            <v>Yes</v>
          </cell>
          <cell r="AI185">
            <v>307698</v>
          </cell>
          <cell r="AJ185" t="str">
            <v>No</v>
          </cell>
          <cell r="AK185" t="str">
            <v>No</v>
          </cell>
          <cell r="AL185" t="str">
            <v>No</v>
          </cell>
        </row>
        <row r="186">
          <cell r="A186">
            <v>684034</v>
          </cell>
          <cell r="B186" t="str">
            <v>Helpringham Honey Bees Childminding</v>
          </cell>
          <cell r="C186" t="e">
            <v>#REF!</v>
          </cell>
          <cell r="D186" t="e">
            <v>#REF!</v>
          </cell>
          <cell r="E186" t="str">
            <v>NG34 0RT</v>
          </cell>
          <cell r="F186" t="e">
            <v>#REF!</v>
          </cell>
          <cell r="G186" t="str">
            <v>As per mailing address</v>
          </cell>
          <cell r="H186" t="str">
            <v>Gemma Bailey</v>
          </cell>
          <cell r="I186" t="str">
            <v>Childminder</v>
          </cell>
          <cell r="J186" t="str">
            <v>07792 171653</v>
          </cell>
          <cell r="K186" t="str">
            <v>gemmabai1@yahoo.co.uk</v>
          </cell>
          <cell r="L186" t="str">
            <v>14 New Street</v>
          </cell>
          <cell r="N186" t="str">
            <v>Helpringham</v>
          </cell>
          <cell r="O186" t="str">
            <v>Sleaford</v>
          </cell>
          <cell r="P186" t="str">
            <v>NG34 0RT</v>
          </cell>
          <cell r="S186">
            <v>485550</v>
          </cell>
          <cell r="T186" t="str">
            <v>Awaiting</v>
          </cell>
          <cell r="U186" t="str">
            <v>Awaiting</v>
          </cell>
          <cell r="X186" t="str">
            <v>Childminder</v>
          </cell>
          <cell r="Y186" t="str">
            <v>Childminder</v>
          </cell>
          <cell r="Z186" t="str">
            <v>Childminder</v>
          </cell>
          <cell r="AA186" t="str">
            <v>n/a</v>
          </cell>
          <cell r="AB186" t="str">
            <v>Sole Trader</v>
          </cell>
          <cell r="AD186" t="str">
            <v>EYE</v>
          </cell>
          <cell r="AE186" t="str">
            <v>Yes</v>
          </cell>
          <cell r="AF186" t="str">
            <v>Yes</v>
          </cell>
          <cell r="AG186" t="str">
            <v>Yes</v>
          </cell>
          <cell r="AI186">
            <v>323881</v>
          </cell>
          <cell r="AJ186" t="str">
            <v>No</v>
          </cell>
          <cell r="AK186" t="str">
            <v>No</v>
          </cell>
          <cell r="AL186" t="str">
            <v>No</v>
          </cell>
        </row>
        <row r="187">
          <cell r="A187">
            <v>546407</v>
          </cell>
          <cell r="B187" t="str">
            <v>Hemswell Cliff Preschool</v>
          </cell>
          <cell r="C187" t="e">
            <v>#REF!</v>
          </cell>
          <cell r="D187" t="e">
            <v>#REF!</v>
          </cell>
          <cell r="E187" t="str">
            <v>DN21 5XS</v>
          </cell>
          <cell r="F187" t="e">
            <v>#REF!</v>
          </cell>
          <cell r="G187" t="str">
            <v>As per mailing address</v>
          </cell>
          <cell r="H187" t="str">
            <v>Clare Brightman</v>
          </cell>
          <cell r="I187" t="str">
            <v>Manager</v>
          </cell>
          <cell r="J187" t="str">
            <v>01427 668088</v>
          </cell>
          <cell r="K187" t="str">
            <v>hemswellcliffpreschool@googlemail.com</v>
          </cell>
          <cell r="L187" t="str">
            <v>Primary School</v>
          </cell>
          <cell r="M187" t="str">
            <v>Capper Avenue</v>
          </cell>
          <cell r="N187" t="str">
            <v>Hemswell Cliff</v>
          </cell>
          <cell r="O187" t="str">
            <v>Gainsborough</v>
          </cell>
          <cell r="P187" t="str">
            <v>DN21 5XS</v>
          </cell>
          <cell r="R187" t="str">
            <v>Karen Everett</v>
          </cell>
          <cell r="S187">
            <v>468319</v>
          </cell>
          <cell r="T187" t="str">
            <v>Good</v>
          </cell>
          <cell r="U187">
            <v>41710</v>
          </cell>
          <cell r="V187" t="str">
            <v>Good</v>
          </cell>
          <cell r="W187">
            <v>39940</v>
          </cell>
          <cell r="X187" t="str">
            <v>FDC</v>
          </cell>
          <cell r="Y187" t="str">
            <v>Voluntary</v>
          </cell>
          <cell r="Z187" t="str">
            <v>Committee</v>
          </cell>
          <cell r="AB187" t="str">
            <v>Charity</v>
          </cell>
          <cell r="AC187" t="str">
            <v>1152498</v>
          </cell>
          <cell r="AD187" t="str">
            <v>EYE</v>
          </cell>
          <cell r="AE187" t="str">
            <v>Yes</v>
          </cell>
          <cell r="AF187" t="str">
            <v>No</v>
          </cell>
          <cell r="AG187" t="str">
            <v>Yes</v>
          </cell>
          <cell r="AI187">
            <v>303690</v>
          </cell>
          <cell r="AJ187" t="str">
            <v>No</v>
          </cell>
          <cell r="AK187" t="str">
            <v>No</v>
          </cell>
          <cell r="AL187" t="str">
            <v>No</v>
          </cell>
        </row>
        <row r="188">
          <cell r="A188">
            <v>684089</v>
          </cell>
          <cell r="B188" t="str">
            <v>Highgate Day Nursery</v>
          </cell>
          <cell r="C188" t="e">
            <v>#REF!</v>
          </cell>
          <cell r="D188" t="e">
            <v>#REF!</v>
          </cell>
          <cell r="E188" t="str">
            <v>PE22 0AW</v>
          </cell>
          <cell r="F188" t="e">
            <v>#REF!</v>
          </cell>
          <cell r="G188" t="str">
            <v>As per mailing address</v>
          </cell>
          <cell r="H188" t="str">
            <v>Sabrina Mackay/ Charlotte Pawson</v>
          </cell>
          <cell r="I188" t="str">
            <v>Owner/Manager</v>
          </cell>
          <cell r="J188" t="str">
            <v>01205 871038</v>
          </cell>
          <cell r="K188" t="str">
            <v>hi@highgatenursery.co.uk</v>
          </cell>
          <cell r="L188" t="str">
            <v>The Old School House</v>
          </cell>
          <cell r="N188" t="str">
            <v>Leverton</v>
          </cell>
          <cell r="O188" t="str">
            <v>Boston</v>
          </cell>
          <cell r="P188" t="str">
            <v>PE22 0AW</v>
          </cell>
          <cell r="R188" t="str">
            <v>Emma Colby</v>
          </cell>
          <cell r="S188">
            <v>491301</v>
          </cell>
          <cell r="T188" t="str">
            <v>Awaiting</v>
          </cell>
          <cell r="U188" t="str">
            <v>Awaiting</v>
          </cell>
          <cell r="X188" t="str">
            <v>FDC</v>
          </cell>
          <cell r="Y188" t="str">
            <v>Private</v>
          </cell>
          <cell r="Z188" t="str">
            <v>Private Owner</v>
          </cell>
          <cell r="AA188" t="str">
            <v>n/a</v>
          </cell>
          <cell r="AB188" t="str">
            <v>Sole Trader</v>
          </cell>
          <cell r="AD188" t="str">
            <v>EYE</v>
          </cell>
          <cell r="AE188" t="str">
            <v>Yes</v>
          </cell>
          <cell r="AF188" t="str">
            <v>Yes</v>
          </cell>
          <cell r="AG188" t="str">
            <v>Yes</v>
          </cell>
          <cell r="AI188">
            <v>325019</v>
          </cell>
          <cell r="AJ188" t="str">
            <v>No</v>
          </cell>
          <cell r="AK188" t="str">
            <v>Yes</v>
          </cell>
          <cell r="AL188" t="str">
            <v>No</v>
          </cell>
        </row>
        <row r="189">
          <cell r="A189">
            <v>533132</v>
          </cell>
          <cell r="B189" t="str">
            <v>Holbeach St Marks Childcare</v>
          </cell>
          <cell r="C189" t="e">
            <v>#REF!</v>
          </cell>
          <cell r="D189" t="e">
            <v>#REF!</v>
          </cell>
          <cell r="E189" t="str">
            <v>PE12 8DT</v>
          </cell>
          <cell r="F189" t="e">
            <v>#REF!</v>
          </cell>
          <cell r="G189" t="str">
            <v>As per mailing address</v>
          </cell>
          <cell r="H189" t="str">
            <v>Clair Wooding</v>
          </cell>
          <cell r="I189" t="str">
            <v>Childminder</v>
          </cell>
          <cell r="J189" t="str">
            <v>01406 422860</v>
          </cell>
          <cell r="K189" t="str">
            <v>clair@holbeachchildcare.co.uk</v>
          </cell>
          <cell r="L189" t="str">
            <v>48 Middle MARSH Road</v>
          </cell>
          <cell r="N189" t="str">
            <v>Holbeach St Mark’s</v>
          </cell>
          <cell r="O189" t="str">
            <v>Spalding</v>
          </cell>
          <cell r="P189" t="str">
            <v>PE12 8DT</v>
          </cell>
          <cell r="S189">
            <v>203357</v>
          </cell>
          <cell r="T189" t="str">
            <v>Good</v>
          </cell>
          <cell r="U189">
            <v>39700</v>
          </cell>
          <cell r="X189" t="str">
            <v>Childminder</v>
          </cell>
          <cell r="Y189" t="str">
            <v>Childminder</v>
          </cell>
          <cell r="Z189" t="str">
            <v>Childminder</v>
          </cell>
          <cell r="AA189" t="str">
            <v>n/a</v>
          </cell>
          <cell r="AB189" t="str">
            <v>Sole Trader</v>
          </cell>
          <cell r="AD189" t="str">
            <v>EYE</v>
          </cell>
          <cell r="AE189" t="str">
            <v>Yes</v>
          </cell>
          <cell r="AF189" t="str">
            <v>Yes</v>
          </cell>
          <cell r="AG189" t="str">
            <v>Yes</v>
          </cell>
          <cell r="AI189">
            <v>309220</v>
          </cell>
          <cell r="AJ189" t="str">
            <v>No</v>
          </cell>
          <cell r="AK189" t="str">
            <v>No</v>
          </cell>
          <cell r="AL189" t="str">
            <v>No</v>
          </cell>
        </row>
        <row r="190">
          <cell r="A190">
            <v>684020</v>
          </cell>
          <cell r="B190" t="str">
            <v>Holly House Childcare</v>
          </cell>
          <cell r="C190" t="e">
            <v>#REF!</v>
          </cell>
          <cell r="D190" t="e">
            <v>#REF!</v>
          </cell>
          <cell r="E190" t="str">
            <v>LN6 9LY</v>
          </cell>
          <cell r="F190" t="e">
            <v>#REF!</v>
          </cell>
          <cell r="G190" t="str">
            <v>As per mailing address</v>
          </cell>
          <cell r="H190" t="str">
            <v>Julie Gelsthorpe</v>
          </cell>
          <cell r="I190" t="str">
            <v>Childminder</v>
          </cell>
          <cell r="J190" t="str">
            <v xml:space="preserve">01522 868344 </v>
          </cell>
          <cell r="K190" t="str">
            <v>gelstne@tiscali.co.uk</v>
          </cell>
          <cell r="L190" t="str">
            <v>Holly House</v>
          </cell>
          <cell r="M190" t="str">
            <v>Station Road</v>
          </cell>
          <cell r="N190" t="str">
            <v>Swinderby</v>
          </cell>
          <cell r="O190" t="str">
            <v>Lincoln</v>
          </cell>
          <cell r="P190" t="str">
            <v>LN6 9LY</v>
          </cell>
          <cell r="S190">
            <v>482179</v>
          </cell>
          <cell r="T190" t="str">
            <v>Awaiting</v>
          </cell>
          <cell r="U190" t="str">
            <v>Awaiting</v>
          </cell>
          <cell r="X190" t="str">
            <v>Childminder</v>
          </cell>
          <cell r="Y190" t="str">
            <v>Childminder</v>
          </cell>
          <cell r="Z190" t="str">
            <v>Childminder</v>
          </cell>
          <cell r="AA190" t="str">
            <v>n/a</v>
          </cell>
          <cell r="AB190" t="str">
            <v>Sole Trader</v>
          </cell>
          <cell r="AD190" t="str">
            <v>EYE</v>
          </cell>
          <cell r="AE190" t="str">
            <v>Yes</v>
          </cell>
          <cell r="AF190" t="str">
            <v>No</v>
          </cell>
          <cell r="AG190" t="str">
            <v>Yes</v>
          </cell>
          <cell r="AI190">
            <v>320893</v>
          </cell>
          <cell r="AJ190" t="str">
            <v>No</v>
          </cell>
          <cell r="AK190" t="str">
            <v>No</v>
          </cell>
          <cell r="AL190" t="str">
            <v>No</v>
          </cell>
        </row>
        <row r="191">
          <cell r="A191">
            <v>518013</v>
          </cell>
          <cell r="B191" t="str">
            <v>Holton Le Clay Preschool</v>
          </cell>
          <cell r="C191" t="e">
            <v>#REF!</v>
          </cell>
          <cell r="D191" t="e">
            <v>#REF!</v>
          </cell>
          <cell r="E191" t="str">
            <v>DN36 5AQ</v>
          </cell>
          <cell r="F191" t="e">
            <v>#REF!</v>
          </cell>
          <cell r="G191" t="str">
            <v>As per mailing address</v>
          </cell>
          <cell r="H191" t="str">
            <v>Caroline Wright</v>
          </cell>
          <cell r="I191" t="str">
            <v>Supervisor</v>
          </cell>
          <cell r="J191" t="str">
            <v xml:space="preserve">07963 148326 </v>
          </cell>
          <cell r="K191" t="str">
            <v>holtonleclaypreschool@googlemail.com</v>
          </cell>
          <cell r="L191" t="str">
            <v>Holton Le Clay Infant School</v>
          </cell>
          <cell r="M191" t="str">
            <v>Church Lane</v>
          </cell>
          <cell r="N191" t="str">
            <v>Holton-le-Clay</v>
          </cell>
          <cell r="O191" t="str">
            <v>Grimsby</v>
          </cell>
          <cell r="P191" t="str">
            <v>DN36 5AQ</v>
          </cell>
          <cell r="R191" t="str">
            <v>Sue Goodhand</v>
          </cell>
          <cell r="S191">
            <v>253520</v>
          </cell>
          <cell r="T191" t="str">
            <v>Good</v>
          </cell>
          <cell r="U191">
            <v>42016</v>
          </cell>
          <cell r="V191" t="str">
            <v>Inadequate</v>
          </cell>
          <cell r="W191">
            <v>41899</v>
          </cell>
          <cell r="X191" t="str">
            <v>Sessional</v>
          </cell>
          <cell r="Y191" t="str">
            <v>Voluntary</v>
          </cell>
          <cell r="Z191" t="str">
            <v>Committee</v>
          </cell>
          <cell r="AB191" t="str">
            <v>Charity</v>
          </cell>
          <cell r="AC191" t="str">
            <v>1082845</v>
          </cell>
          <cell r="AD191" t="str">
            <v>EYE</v>
          </cell>
          <cell r="AE191" t="str">
            <v>Yes</v>
          </cell>
          <cell r="AF191" t="str">
            <v>No</v>
          </cell>
          <cell r="AG191" t="str">
            <v>No</v>
          </cell>
          <cell r="AI191">
            <v>300644</v>
          </cell>
          <cell r="AJ191" t="str">
            <v>No</v>
          </cell>
          <cell r="AK191" t="str">
            <v>No</v>
          </cell>
          <cell r="AL191" t="str">
            <v>No</v>
          </cell>
        </row>
        <row r="192">
          <cell r="A192">
            <v>582439</v>
          </cell>
          <cell r="B192" t="str">
            <v>Holy Trinity Preschool</v>
          </cell>
          <cell r="C192" t="e">
            <v>#REF!</v>
          </cell>
          <cell r="D192" t="e">
            <v>#REF!</v>
          </cell>
          <cell r="E192" t="str">
            <v>PE21 9BB</v>
          </cell>
          <cell r="F192" t="e">
            <v>#REF!</v>
          </cell>
          <cell r="G192" t="str">
            <v>As per mailing address</v>
          </cell>
          <cell r="H192" t="str">
            <v>Julie Wright/ Nicola Janes</v>
          </cell>
          <cell r="I192" t="str">
            <v>Manager</v>
          </cell>
          <cell r="J192" t="str">
            <v>07749 610187</v>
          </cell>
          <cell r="K192" t="str">
            <v>holytrinitypreschool@hotmail.co.uk</v>
          </cell>
          <cell r="L192" t="str">
            <v>Holy Trinity Church Hall</v>
          </cell>
          <cell r="M192" t="str">
            <v>Spilsby Road</v>
          </cell>
          <cell r="O192" t="str">
            <v>Boston</v>
          </cell>
          <cell r="P192" t="str">
            <v>PE21 9BB</v>
          </cell>
          <cell r="R192" t="str">
            <v>Nicola Janes</v>
          </cell>
          <cell r="S192">
            <v>253441</v>
          </cell>
          <cell r="T192" t="str">
            <v>Good</v>
          </cell>
          <cell r="U192">
            <v>41316</v>
          </cell>
          <cell r="V192" t="str">
            <v>Satisfactory</v>
          </cell>
          <cell r="W192">
            <v>39763</v>
          </cell>
          <cell r="X192" t="str">
            <v>Sessional</v>
          </cell>
          <cell r="Y192" t="str">
            <v>Voluntary</v>
          </cell>
          <cell r="Z192" t="str">
            <v>Committee</v>
          </cell>
          <cell r="AA192" t="str">
            <v>Dawn Owen</v>
          </cell>
          <cell r="AB192" t="str">
            <v>Charity</v>
          </cell>
          <cell r="AC192" t="str">
            <v>1028810</v>
          </cell>
          <cell r="AD192" t="str">
            <v>EYE</v>
          </cell>
          <cell r="AE192" t="str">
            <v>Yes</v>
          </cell>
          <cell r="AF192" t="str">
            <v>No</v>
          </cell>
          <cell r="AG192" t="str">
            <v>Yes</v>
          </cell>
          <cell r="AI192">
            <v>300643</v>
          </cell>
          <cell r="AJ192" t="str">
            <v>No</v>
          </cell>
          <cell r="AK192" t="str">
            <v>No</v>
          </cell>
          <cell r="AL192" t="str">
            <v>No</v>
          </cell>
        </row>
        <row r="193">
          <cell r="A193">
            <v>684163</v>
          </cell>
          <cell r="B193" t="str">
            <v>Home Blossom Childminding</v>
          </cell>
          <cell r="C193" t="e">
            <v>#REF!</v>
          </cell>
          <cell r="D193" t="e">
            <v>#REF!</v>
          </cell>
          <cell r="E193" t="str">
            <v>LN8 3FJ</v>
          </cell>
          <cell r="F193" t="e">
            <v>#REF!</v>
          </cell>
          <cell r="G193" t="str">
            <v>As per mailing address</v>
          </cell>
          <cell r="H193" t="str">
            <v>Sabrina Smith</v>
          </cell>
          <cell r="I193" t="str">
            <v>Childminder</v>
          </cell>
          <cell r="J193" t="str">
            <v>0785 5805720</v>
          </cell>
          <cell r="K193" t="str">
            <v>mrssabrinasmith@yahoo.co.uk</v>
          </cell>
          <cell r="L193" t="str">
            <v>25 Beechers Way</v>
          </cell>
          <cell r="O193" t="str">
            <v>Market Rasen</v>
          </cell>
          <cell r="P193" t="str">
            <v>LN8 3FJ</v>
          </cell>
          <cell r="S193" t="str">
            <v>EY491109</v>
          </cell>
          <cell r="T193" t="str">
            <v>Awaiting</v>
          </cell>
          <cell r="U193" t="str">
            <v>Awaiting</v>
          </cell>
          <cell r="X193" t="str">
            <v>Childminder</v>
          </cell>
          <cell r="Y193" t="str">
            <v>Childminder</v>
          </cell>
          <cell r="Z193" t="str">
            <v>Childminder</v>
          </cell>
          <cell r="AA193" t="str">
            <v>n/a</v>
          </cell>
          <cell r="AB193" t="str">
            <v>Sole Trader</v>
          </cell>
          <cell r="AD193" t="str">
            <v>EYE</v>
          </cell>
          <cell r="AE193" t="str">
            <v>Yes</v>
          </cell>
          <cell r="AF193" t="str">
            <v>Yes</v>
          </cell>
          <cell r="AG193" t="str">
            <v>Yes</v>
          </cell>
          <cell r="AI193">
            <v>330787</v>
          </cell>
          <cell r="AJ193" t="str">
            <v>Yes</v>
          </cell>
          <cell r="AK193" t="str">
            <v>Yes</v>
          </cell>
          <cell r="AL193" t="str">
            <v>Yes</v>
          </cell>
        </row>
        <row r="194">
          <cell r="A194">
            <v>684024</v>
          </cell>
          <cell r="B194" t="str">
            <v>Home from Home Childcare</v>
          </cell>
          <cell r="C194" t="e">
            <v>#REF!</v>
          </cell>
          <cell r="D194" t="e">
            <v>#REF!</v>
          </cell>
          <cell r="E194" t="str">
            <v>PE11 2PX</v>
          </cell>
          <cell r="F194" t="e">
            <v>#REF!</v>
          </cell>
          <cell r="G194" t="str">
            <v>As per mailing address</v>
          </cell>
          <cell r="H194" t="str">
            <v>Melanie Foster</v>
          </cell>
          <cell r="I194" t="str">
            <v>Childminder</v>
          </cell>
          <cell r="J194" t="str">
            <v>07738 084766</v>
          </cell>
          <cell r="K194" t="str">
            <v>melaniefoster@hotmail.co.uk</v>
          </cell>
          <cell r="L194" t="str">
            <v>43 Alexandra Road</v>
          </cell>
          <cell r="O194" t="str">
            <v>Spalding</v>
          </cell>
          <cell r="P194" t="str">
            <v>PE11 2PX</v>
          </cell>
          <cell r="S194">
            <v>484165</v>
          </cell>
          <cell r="T194" t="str">
            <v>Awaiting</v>
          </cell>
          <cell r="U194" t="str">
            <v>Awaiting</v>
          </cell>
          <cell r="X194" t="str">
            <v>Childminder</v>
          </cell>
          <cell r="Y194" t="str">
            <v>Childminder</v>
          </cell>
          <cell r="Z194" t="str">
            <v>Childminder</v>
          </cell>
          <cell r="AA194" t="str">
            <v>n/a</v>
          </cell>
          <cell r="AB194" t="str">
            <v>Sole Trader</v>
          </cell>
          <cell r="AD194" t="str">
            <v>EYE</v>
          </cell>
          <cell r="AE194" t="str">
            <v>Yes</v>
          </cell>
          <cell r="AF194" t="str">
            <v>Yes</v>
          </cell>
          <cell r="AG194" t="str">
            <v>Yes</v>
          </cell>
          <cell r="AI194">
            <v>319160</v>
          </cell>
          <cell r="AJ194" t="str">
            <v>No</v>
          </cell>
          <cell r="AK194" t="str">
            <v>No</v>
          </cell>
          <cell r="AL194" t="str">
            <v>No</v>
          </cell>
        </row>
        <row r="195">
          <cell r="A195">
            <v>546528</v>
          </cell>
          <cell r="B195" t="str">
            <v>Honey Pot Pre School (Charles Baines School)</v>
          </cell>
          <cell r="C195" t="e">
            <v>#REF!</v>
          </cell>
          <cell r="D195" t="e">
            <v>#REF!</v>
          </cell>
          <cell r="E195" t="str">
            <v>DN21 1TE</v>
          </cell>
          <cell r="F195" t="e">
            <v>#REF!</v>
          </cell>
          <cell r="G195" t="str">
            <v>As per mailing address</v>
          </cell>
          <cell r="H195" t="str">
            <v>Lorraine Dand</v>
          </cell>
          <cell r="I195" t="str">
            <v>Manager</v>
          </cell>
          <cell r="J195" t="str">
            <v>01427 679693 / 07917 111363</v>
          </cell>
          <cell r="K195" t="str">
            <v>honeypotgainsborough@googlemail.com</v>
          </cell>
          <cell r="L195" t="str">
            <v>c/o Charles Baines Primary School</v>
          </cell>
          <cell r="M195" t="str">
            <v>Baines Road,</v>
          </cell>
          <cell r="O195" t="str">
            <v>Gainsborough</v>
          </cell>
          <cell r="P195" t="str">
            <v>DN21 1TE</v>
          </cell>
          <cell r="S195">
            <v>280582</v>
          </cell>
          <cell r="T195" t="str">
            <v>Outstanding</v>
          </cell>
          <cell r="U195">
            <v>41802</v>
          </cell>
          <cell r="V195" t="str">
            <v>Good</v>
          </cell>
          <cell r="W195">
            <v>40269</v>
          </cell>
          <cell r="X195" t="str">
            <v>FDC</v>
          </cell>
          <cell r="Y195" t="str">
            <v>Voluntary</v>
          </cell>
          <cell r="Z195" t="str">
            <v>Committee</v>
          </cell>
          <cell r="AB195" t="str">
            <v>Sole Trader</v>
          </cell>
          <cell r="AC195" t="str">
            <v>RACHEL CONNELLY</v>
          </cell>
          <cell r="AD195" t="str">
            <v>EYE</v>
          </cell>
          <cell r="AE195" t="str">
            <v>Yes</v>
          </cell>
          <cell r="AF195" t="str">
            <v>No</v>
          </cell>
          <cell r="AG195" t="str">
            <v>Yes</v>
          </cell>
          <cell r="AI195">
            <v>305605</v>
          </cell>
          <cell r="AJ195" t="str">
            <v>No</v>
          </cell>
          <cell r="AK195" t="str">
            <v>No</v>
          </cell>
          <cell r="AL195" t="str">
            <v>No</v>
          </cell>
        </row>
        <row r="196">
          <cell r="A196">
            <v>546544</v>
          </cell>
          <cell r="B196" t="str">
            <v>Honeypot Day Nursery &amp; Pre School</v>
          </cell>
          <cell r="C196" t="e">
            <v>#REF!</v>
          </cell>
          <cell r="D196" t="e">
            <v>#REF!</v>
          </cell>
          <cell r="E196" t="str">
            <v>PE12 6DQ</v>
          </cell>
          <cell r="F196" t="e">
            <v>#REF!</v>
          </cell>
          <cell r="G196" t="str">
            <v>669 Broadgate, Weston Hills, Spalding, PE12 6DP</v>
          </cell>
          <cell r="H196" t="str">
            <v>Sarah Sargent/ Claire Ball</v>
          </cell>
          <cell r="I196" t="str">
            <v>Owner/Manager</v>
          </cell>
          <cell r="J196" t="str">
            <v>01406 380803</v>
          </cell>
          <cell r="K196" t="str">
            <v>office@honeypotdaynursery.com</v>
          </cell>
          <cell r="L196" t="str">
            <v>230 Broadgate</v>
          </cell>
          <cell r="M196" t="str">
            <v>Weston Hills</v>
          </cell>
          <cell r="O196" t="str">
            <v>Spalding</v>
          </cell>
          <cell r="P196" t="str">
            <v>PE12 6DP</v>
          </cell>
          <cell r="R196" t="str">
            <v>Claire Ball</v>
          </cell>
          <cell r="S196">
            <v>369885</v>
          </cell>
          <cell r="T196" t="str">
            <v>Good</v>
          </cell>
          <cell r="U196">
            <v>41401</v>
          </cell>
          <cell r="X196" t="str">
            <v>FDC</v>
          </cell>
          <cell r="Y196" t="str">
            <v>private</v>
          </cell>
          <cell r="Z196" t="str">
            <v>Private Owner</v>
          </cell>
          <cell r="AA196" t="str">
            <v>n/a</v>
          </cell>
          <cell r="AB196" t="str">
            <v>Sole Trader</v>
          </cell>
          <cell r="AD196" t="str">
            <v>EYE</v>
          </cell>
          <cell r="AE196" t="str">
            <v>Yes</v>
          </cell>
          <cell r="AF196" t="str">
            <v>Yes</v>
          </cell>
          <cell r="AG196" t="str">
            <v>Yes</v>
          </cell>
          <cell r="AI196">
            <v>306434</v>
          </cell>
          <cell r="AJ196" t="str">
            <v>Yes</v>
          </cell>
          <cell r="AK196" t="str">
            <v>Yes</v>
          </cell>
          <cell r="AL196" t="str">
            <v>Yes</v>
          </cell>
        </row>
        <row r="197">
          <cell r="A197">
            <v>514308</v>
          </cell>
          <cell r="B197" t="str">
            <v>Hougham Marston &amp; Barkston Playgroup</v>
          </cell>
          <cell r="C197" t="e">
            <v>#REF!</v>
          </cell>
          <cell r="D197" t="e">
            <v>#REF!</v>
          </cell>
          <cell r="E197" t="str">
            <v>NG32 2HL</v>
          </cell>
          <cell r="F197" t="e">
            <v>#REF!</v>
          </cell>
          <cell r="G197" t="str">
            <v>Village Hall, Bridge Street, Marston, Grantham, NG32 2HL</v>
          </cell>
          <cell r="H197" t="str">
            <v>Kathryn Davies</v>
          </cell>
          <cell r="I197" t="str">
            <v>Acting Supervisor</v>
          </cell>
          <cell r="J197" t="str">
            <v>07967 340076</v>
          </cell>
          <cell r="K197" t="str">
            <v>hmb.preschoolplaygroup@googlemail.com</v>
          </cell>
          <cell r="L197" t="str">
            <v>6 Northerns Close</v>
          </cell>
          <cell r="N197" t="str">
            <v>North Witham</v>
          </cell>
          <cell r="O197" t="str">
            <v>Grantham</v>
          </cell>
          <cell r="P197" t="str">
            <v>NG33 5JY</v>
          </cell>
          <cell r="R197" t="str">
            <v>Myrlen Hall</v>
          </cell>
          <cell r="S197">
            <v>253483</v>
          </cell>
          <cell r="T197" t="str">
            <v>Good</v>
          </cell>
          <cell r="U197">
            <v>40669</v>
          </cell>
          <cell r="V197" t="str">
            <v>Good</v>
          </cell>
          <cell r="W197">
            <v>39471</v>
          </cell>
          <cell r="X197" t="str">
            <v>Sessional</v>
          </cell>
          <cell r="Y197" t="str">
            <v>Voluntary</v>
          </cell>
          <cell r="Z197" t="str">
            <v>Committee</v>
          </cell>
          <cell r="AA197" t="str">
            <v>Jenny Pearce</v>
          </cell>
          <cell r="AB197" t="str">
            <v>Charity</v>
          </cell>
          <cell r="AC197">
            <v>1049665</v>
          </cell>
          <cell r="AD197" t="str">
            <v>EYE</v>
          </cell>
          <cell r="AE197" t="str">
            <v>Yes</v>
          </cell>
          <cell r="AF197" t="str">
            <v>No</v>
          </cell>
          <cell r="AG197" t="str">
            <v>Yes</v>
          </cell>
          <cell r="AI197">
            <v>300661</v>
          </cell>
          <cell r="AJ197" t="str">
            <v>No</v>
          </cell>
          <cell r="AK197" t="str">
            <v>No</v>
          </cell>
          <cell r="AL197" t="str">
            <v>No</v>
          </cell>
        </row>
        <row r="198">
          <cell r="A198">
            <v>546473</v>
          </cell>
          <cell r="B198" t="str">
            <v>Hullabaloo Day Nursery</v>
          </cell>
          <cell r="C198" t="e">
            <v>#REF!</v>
          </cell>
          <cell r="D198" t="e">
            <v>#REF!</v>
          </cell>
          <cell r="E198" t="str">
            <v>LN4 2EX</v>
          </cell>
          <cell r="F198" t="e">
            <v>#REF!</v>
          </cell>
          <cell r="G198" t="str">
            <v>As per mailing address</v>
          </cell>
          <cell r="H198" t="str">
            <v>Sue Costello</v>
          </cell>
          <cell r="I198" t="str">
            <v>Manager</v>
          </cell>
          <cell r="J198" t="str">
            <v>01526 323628</v>
          </cell>
          <cell r="K198" t="str">
            <v>hullabaloodaynursery@googlemail.com</v>
          </cell>
          <cell r="L198" t="str">
            <v>Lincoln Road</v>
          </cell>
          <cell r="M198" t="str">
            <v xml:space="preserve"> </v>
          </cell>
          <cell r="N198" t="str">
            <v>Dunston</v>
          </cell>
          <cell r="O198" t="str">
            <v xml:space="preserve">Lincoln </v>
          </cell>
          <cell r="P198" t="str">
            <v>LN4 2EX</v>
          </cell>
          <cell r="R198" t="str">
            <v>Susan Vickers</v>
          </cell>
          <cell r="S198">
            <v>227106</v>
          </cell>
          <cell r="T198" t="str">
            <v>Good</v>
          </cell>
          <cell r="U198">
            <v>42304</v>
          </cell>
          <cell r="V198" t="str">
            <v>Requires Improvement</v>
          </cell>
          <cell r="W198">
            <v>42041</v>
          </cell>
          <cell r="X198" t="str">
            <v>FDC</v>
          </cell>
          <cell r="Y198" t="str">
            <v>Private</v>
          </cell>
          <cell r="Z198" t="str">
            <v>Private Owner</v>
          </cell>
          <cell r="AA198" t="str">
            <v>n/a</v>
          </cell>
          <cell r="AB198" t="str">
            <v>Sole Trader</v>
          </cell>
          <cell r="AC198" t="str">
            <v>SUSAN COSTELLO</v>
          </cell>
          <cell r="AD198" t="str">
            <v>EYE</v>
          </cell>
          <cell r="AE198" t="str">
            <v>Yes</v>
          </cell>
          <cell r="AF198" t="str">
            <v>No</v>
          </cell>
          <cell r="AG198" t="str">
            <v xml:space="preserve">Yes </v>
          </cell>
          <cell r="AI198">
            <v>303535</v>
          </cell>
          <cell r="AJ198" t="str">
            <v>No</v>
          </cell>
          <cell r="AK198" t="str">
            <v>No</v>
          </cell>
          <cell r="AL198" t="str">
            <v>No</v>
          </cell>
        </row>
        <row r="199">
          <cell r="A199">
            <v>683984</v>
          </cell>
          <cell r="B199" t="str">
            <v>J.L.T. Childminding</v>
          </cell>
          <cell r="C199" t="e">
            <v>#REF!</v>
          </cell>
          <cell r="D199" t="e">
            <v>#REF!</v>
          </cell>
          <cell r="E199" t="str">
            <v>NG34 8FE</v>
          </cell>
          <cell r="F199" t="e">
            <v>#REF!</v>
          </cell>
          <cell r="G199" t="str">
            <v>As per mailing address</v>
          </cell>
          <cell r="H199" t="str">
            <v>Jackie Tweedale</v>
          </cell>
          <cell r="I199" t="str">
            <v>Childminder</v>
          </cell>
          <cell r="J199" t="str">
            <v>01529 306735</v>
          </cell>
          <cell r="K199" t="str">
            <v>jackie_tweedale@hotmail.com</v>
          </cell>
          <cell r="L199" t="str">
            <v>23 Lomax Drive</v>
          </cell>
          <cell r="O199" t="str">
            <v>Sleaford</v>
          </cell>
          <cell r="P199" t="str">
            <v>NG34 8FE</v>
          </cell>
          <cell r="S199">
            <v>209122</v>
          </cell>
          <cell r="T199" t="str">
            <v>Good</v>
          </cell>
          <cell r="U199">
            <v>42556</v>
          </cell>
          <cell r="V199" t="str">
            <v>Good</v>
          </cell>
          <cell r="W199">
            <v>40973</v>
          </cell>
          <cell r="X199" t="str">
            <v>Childminder</v>
          </cell>
          <cell r="Y199" t="str">
            <v>Childminder</v>
          </cell>
          <cell r="Z199" t="str">
            <v>Childminder</v>
          </cell>
          <cell r="AA199" t="str">
            <v>n/a</v>
          </cell>
          <cell r="AB199" t="str">
            <v>Sole Trader</v>
          </cell>
          <cell r="AD199" t="str">
            <v>EYE</v>
          </cell>
          <cell r="AE199" t="str">
            <v>Yes</v>
          </cell>
          <cell r="AF199" t="str">
            <v>Yes</v>
          </cell>
          <cell r="AG199" t="str">
            <v>Yes</v>
          </cell>
          <cell r="AI199">
            <v>323887</v>
          </cell>
          <cell r="AJ199" t="str">
            <v>No</v>
          </cell>
          <cell r="AK199" t="str">
            <v>No</v>
          </cell>
          <cell r="AL199" t="str">
            <v>No</v>
          </cell>
        </row>
        <row r="200">
          <cell r="A200">
            <v>517645</v>
          </cell>
          <cell r="B200" t="str">
            <v>Jacdor Community Preschool</v>
          </cell>
          <cell r="C200" t="e">
            <v>#REF!</v>
          </cell>
          <cell r="D200" t="e">
            <v>#REF!</v>
          </cell>
          <cell r="E200" t="str">
            <v>LN4 4SJ</v>
          </cell>
          <cell r="F200" t="e">
            <v>#REF!</v>
          </cell>
          <cell r="G200" t="str">
            <v>As per mailing address</v>
          </cell>
          <cell r="H200" t="str">
            <v>Beverley May</v>
          </cell>
          <cell r="I200" t="str">
            <v>Supervisor</v>
          </cell>
          <cell r="J200" t="str">
            <v>01526 344286</v>
          </cell>
          <cell r="K200" t="str">
            <v>enquiries@jacdor224.wanadoo.co.uk</v>
          </cell>
          <cell r="L200" t="str">
            <v>The Mobile</v>
          </cell>
          <cell r="M200" t="str">
            <v>School Lane</v>
          </cell>
          <cell r="N200" t="str">
            <v>Coningsby</v>
          </cell>
          <cell r="O200" t="str">
            <v>Lincoln</v>
          </cell>
          <cell r="P200" t="str">
            <v>LN4 4SJ</v>
          </cell>
          <cell r="R200" t="str">
            <v>Beverley May</v>
          </cell>
          <cell r="S200">
            <v>253494</v>
          </cell>
          <cell r="T200" t="str">
            <v>Good</v>
          </cell>
          <cell r="U200">
            <v>42307</v>
          </cell>
          <cell r="V200" t="str">
            <v>Requires Improvement</v>
          </cell>
          <cell r="W200">
            <v>42044</v>
          </cell>
          <cell r="X200" t="str">
            <v>FDC</v>
          </cell>
          <cell r="Y200" t="str">
            <v>Voluntary</v>
          </cell>
          <cell r="Z200" t="str">
            <v>Committee</v>
          </cell>
          <cell r="AA200" t="str">
            <v>Angela Appleyard</v>
          </cell>
          <cell r="AB200" t="str">
            <v>Charity</v>
          </cell>
          <cell r="AC200">
            <v>1045482</v>
          </cell>
          <cell r="AD200" t="str">
            <v>EYE</v>
          </cell>
          <cell r="AE200" t="str">
            <v>Yes</v>
          </cell>
          <cell r="AF200" t="str">
            <v>No</v>
          </cell>
          <cell r="AG200" t="str">
            <v xml:space="preserve">Yes </v>
          </cell>
          <cell r="AI200">
            <v>300709</v>
          </cell>
          <cell r="AJ200" t="str">
            <v>No</v>
          </cell>
          <cell r="AK200" t="str">
            <v>No</v>
          </cell>
          <cell r="AL200" t="str">
            <v>No</v>
          </cell>
        </row>
        <row r="201">
          <cell r="A201">
            <v>684005</v>
          </cell>
          <cell r="B201" t="str">
            <v>Jackdaw Childcare</v>
          </cell>
          <cell r="C201" t="e">
            <v>#REF!</v>
          </cell>
          <cell r="D201" t="e">
            <v>#REF!</v>
          </cell>
          <cell r="E201" t="str">
            <v>PE6 0JB</v>
          </cell>
          <cell r="F201" t="e">
            <v>#REF!</v>
          </cell>
          <cell r="G201" t="str">
            <v>As per mailing address</v>
          </cell>
          <cell r="H201" t="str">
            <v>Keeley Cole</v>
          </cell>
          <cell r="I201" t="str">
            <v>Childminder</v>
          </cell>
          <cell r="J201" t="str">
            <v>01733 210561</v>
          </cell>
          <cell r="K201" t="str">
            <v>jackdawchildcare@hotmail.co.uk</v>
          </cell>
          <cell r="L201" t="str">
            <v>66 Postland Road</v>
          </cell>
          <cell r="N201" t="str">
            <v>Crowland</v>
          </cell>
          <cell r="O201" t="str">
            <v>Peterborough</v>
          </cell>
          <cell r="P201" t="str">
            <v>PE6 0JB</v>
          </cell>
          <cell r="S201">
            <v>439283</v>
          </cell>
          <cell r="T201" t="str">
            <v>Good</v>
          </cell>
          <cell r="U201">
            <v>42076</v>
          </cell>
          <cell r="V201" t="str">
            <v>Good</v>
          </cell>
          <cell r="W201">
            <v>41093</v>
          </cell>
          <cell r="X201" t="str">
            <v>Childminder</v>
          </cell>
          <cell r="Y201" t="str">
            <v>Childminder</v>
          </cell>
          <cell r="Z201" t="str">
            <v>Childminder</v>
          </cell>
          <cell r="AA201" t="str">
            <v>n/a</v>
          </cell>
          <cell r="AB201" t="str">
            <v>Sole Trader</v>
          </cell>
          <cell r="AD201" t="str">
            <v>EYE</v>
          </cell>
          <cell r="AE201" t="str">
            <v>Yes</v>
          </cell>
          <cell r="AF201" t="str">
            <v>Yes</v>
          </cell>
          <cell r="AG201" t="str">
            <v>Yes</v>
          </cell>
          <cell r="AI201">
            <v>310310</v>
          </cell>
          <cell r="AJ201" t="str">
            <v>No</v>
          </cell>
          <cell r="AK201" t="str">
            <v>No</v>
          </cell>
          <cell r="AL201" t="str">
            <v>No</v>
          </cell>
        </row>
        <row r="202">
          <cell r="A202">
            <v>533131</v>
          </cell>
          <cell r="B202" t="str">
            <v>Jacki Storr</v>
          </cell>
          <cell r="C202" t="e">
            <v>#REF!</v>
          </cell>
          <cell r="D202" t="e">
            <v>#REF!</v>
          </cell>
          <cell r="E202" t="str">
            <v>DN21 5UJ</v>
          </cell>
          <cell r="F202" t="e">
            <v>#REF!</v>
          </cell>
          <cell r="G202" t="str">
            <v>As per mailing address</v>
          </cell>
          <cell r="H202" t="str">
            <v>Jacki Storr</v>
          </cell>
          <cell r="I202" t="str">
            <v>Childminder</v>
          </cell>
          <cell r="J202" t="str">
            <v>01427 668238</v>
          </cell>
          <cell r="K202" t="str">
            <v>jackiestorr11@aol.com</v>
          </cell>
          <cell r="L202" t="str">
            <v>11 Brook Street</v>
          </cell>
          <cell r="N202" t="str">
            <v>Hemswell</v>
          </cell>
          <cell r="O202" t="str">
            <v>Gainsborough</v>
          </cell>
          <cell r="P202" t="str">
            <v>DN21 5UJ</v>
          </cell>
          <cell r="S202">
            <v>284807</v>
          </cell>
          <cell r="T202" t="str">
            <v>Good</v>
          </cell>
          <cell r="U202">
            <v>42261</v>
          </cell>
          <cell r="V202" t="str">
            <v>Good</v>
          </cell>
          <cell r="W202">
            <v>40627</v>
          </cell>
          <cell r="X202" t="str">
            <v>Childminder</v>
          </cell>
          <cell r="Y202" t="str">
            <v>Childminder</v>
          </cell>
          <cell r="Z202" t="str">
            <v>Childminder</v>
          </cell>
          <cell r="AA202" t="str">
            <v>n/a</v>
          </cell>
          <cell r="AB202" t="str">
            <v>Sole Trader</v>
          </cell>
          <cell r="AD202" t="str">
            <v>EYE</v>
          </cell>
          <cell r="AE202" t="str">
            <v>Yes</v>
          </cell>
          <cell r="AF202" t="str">
            <v>No</v>
          </cell>
          <cell r="AG202" t="str">
            <v>Yes</v>
          </cell>
          <cell r="AI202">
            <v>304198</v>
          </cell>
          <cell r="AJ202" t="str">
            <v>No</v>
          </cell>
          <cell r="AK202" t="str">
            <v>No</v>
          </cell>
          <cell r="AL202" t="str">
            <v>No</v>
          </cell>
        </row>
        <row r="203">
          <cell r="A203">
            <v>683996</v>
          </cell>
          <cell r="B203" t="str">
            <v>Jackie Kirk</v>
          </cell>
          <cell r="C203" t="e">
            <v>#REF!</v>
          </cell>
          <cell r="D203" t="e">
            <v>#REF!</v>
          </cell>
          <cell r="E203" t="str">
            <v>LN11 9XF</v>
          </cell>
          <cell r="F203" t="e">
            <v>#REF!</v>
          </cell>
          <cell r="G203" t="str">
            <v>As per mailing address</v>
          </cell>
          <cell r="H203" t="str">
            <v>Jackie Kirk</v>
          </cell>
          <cell r="I203" t="str">
            <v>Childminder</v>
          </cell>
          <cell r="J203" t="str">
            <v>01507 343913</v>
          </cell>
          <cell r="K203" t="str">
            <v>jackie@neilkirk.orangehome.co.uk</v>
          </cell>
          <cell r="L203" t="str">
            <v>Gemsden South Street</v>
          </cell>
          <cell r="N203" t="str">
            <v>Scamblesby</v>
          </cell>
          <cell r="O203" t="str">
            <v>Louth</v>
          </cell>
          <cell r="P203" t="str">
            <v>LN11 9XF</v>
          </cell>
          <cell r="S203">
            <v>332609</v>
          </cell>
          <cell r="T203" t="str">
            <v>Good</v>
          </cell>
          <cell r="U203">
            <v>39869</v>
          </cell>
          <cell r="X203" t="str">
            <v>Childminder</v>
          </cell>
          <cell r="Y203" t="str">
            <v>Childminder</v>
          </cell>
          <cell r="Z203" t="str">
            <v>Childminder</v>
          </cell>
          <cell r="AA203" t="str">
            <v>n/a</v>
          </cell>
          <cell r="AB203" t="str">
            <v>Sole Trader</v>
          </cell>
          <cell r="AD203" t="str">
            <v>EYE</v>
          </cell>
          <cell r="AE203" t="str">
            <v>Yes</v>
          </cell>
          <cell r="AF203" t="str">
            <v>Yes</v>
          </cell>
          <cell r="AG203" t="str">
            <v>Yes</v>
          </cell>
          <cell r="AI203">
            <v>317421</v>
          </cell>
          <cell r="AJ203" t="str">
            <v>No</v>
          </cell>
          <cell r="AK203" t="str">
            <v>No</v>
          </cell>
          <cell r="AL203" t="str">
            <v>No</v>
          </cell>
        </row>
        <row r="204">
          <cell r="A204">
            <v>684088</v>
          </cell>
          <cell r="B204" t="str">
            <v>Jacqueline Swinney</v>
          </cell>
          <cell r="C204" t="e">
            <v>#REF!</v>
          </cell>
          <cell r="D204" t="e">
            <v>#REF!</v>
          </cell>
          <cell r="E204" t="str">
            <v>PE20 1HU</v>
          </cell>
          <cell r="F204" t="e">
            <v>#REF!</v>
          </cell>
          <cell r="G204" t="str">
            <v>As per mailing address</v>
          </cell>
          <cell r="H204" t="str">
            <v>Jacqueline Swinney</v>
          </cell>
          <cell r="I204" t="str">
            <v>Childminder</v>
          </cell>
          <cell r="J204" t="str">
            <v>01205724677</v>
          </cell>
          <cell r="K204" t="str">
            <v>jackie.swinney@btinternet.com</v>
          </cell>
          <cell r="L204" t="str">
            <v>70 Thomas Middlecott Drive</v>
          </cell>
          <cell r="M204" t="str">
            <v>Kirton</v>
          </cell>
          <cell r="O204" t="str">
            <v>Boston</v>
          </cell>
          <cell r="P204" t="str">
            <v>PE20 1HU</v>
          </cell>
          <cell r="R204" t="str">
            <v>Jacqueline Swinney</v>
          </cell>
          <cell r="S204">
            <v>222460</v>
          </cell>
          <cell r="T204" t="str">
            <v>Good</v>
          </cell>
          <cell r="U204">
            <v>42262</v>
          </cell>
          <cell r="X204" t="str">
            <v>Childminder</v>
          </cell>
          <cell r="Y204" t="str">
            <v>Childminder</v>
          </cell>
          <cell r="Z204" t="str">
            <v>Childminder</v>
          </cell>
          <cell r="AA204" t="str">
            <v>n/a</v>
          </cell>
          <cell r="AB204" t="str">
            <v>Sole Trader</v>
          </cell>
          <cell r="AD204" t="str">
            <v>EYE</v>
          </cell>
          <cell r="AE204" t="str">
            <v>Yes</v>
          </cell>
          <cell r="AF204" t="str">
            <v>No</v>
          </cell>
          <cell r="AG204" t="str">
            <v>No</v>
          </cell>
          <cell r="AI204">
            <v>325017</v>
          </cell>
          <cell r="AJ204" t="str">
            <v>No</v>
          </cell>
          <cell r="AK204" t="str">
            <v>Yes</v>
          </cell>
          <cell r="AL204" t="str">
            <v>No</v>
          </cell>
        </row>
        <row r="205">
          <cell r="A205">
            <v>683900</v>
          </cell>
          <cell r="B205" t="str">
            <v>Jacqui Wood</v>
          </cell>
          <cell r="C205" t="e">
            <v>#REF!</v>
          </cell>
          <cell r="D205" t="e">
            <v>#REF!</v>
          </cell>
          <cell r="E205" t="str">
            <v>NG31 9JS</v>
          </cell>
          <cell r="F205" t="e">
            <v>#REF!</v>
          </cell>
          <cell r="G205" t="str">
            <v>As per mailing address</v>
          </cell>
          <cell r="H205" t="str">
            <v>Jacqui Wood</v>
          </cell>
          <cell r="I205" t="str">
            <v>Childminder</v>
          </cell>
          <cell r="J205" t="str">
            <v xml:space="preserve">01476 591027 </v>
          </cell>
          <cell r="K205" t="str">
            <v>jacquislowey1961@aol.com</v>
          </cell>
          <cell r="L205" t="str">
            <v>The Firs</v>
          </cell>
          <cell r="M205" t="str">
            <v>39 New Beacon Road</v>
          </cell>
          <cell r="O205" t="str">
            <v>Grantham</v>
          </cell>
          <cell r="P205" t="str">
            <v>NG31 9JS</v>
          </cell>
          <cell r="S205">
            <v>332271</v>
          </cell>
          <cell r="T205" t="str">
            <v>Good</v>
          </cell>
          <cell r="U205">
            <v>40156</v>
          </cell>
          <cell r="X205" t="str">
            <v>Childminder</v>
          </cell>
          <cell r="Y205" t="str">
            <v>Childminder</v>
          </cell>
          <cell r="Z205" t="str">
            <v>Childminder</v>
          </cell>
          <cell r="AA205" t="str">
            <v>n/a</v>
          </cell>
          <cell r="AB205" t="str">
            <v>Sole Trader</v>
          </cell>
          <cell r="AD205" t="str">
            <v>EYE</v>
          </cell>
          <cell r="AE205" t="str">
            <v>Yes</v>
          </cell>
          <cell r="AF205" t="str">
            <v>Yes</v>
          </cell>
          <cell r="AG205" t="str">
            <v>Yes</v>
          </cell>
          <cell r="AI205">
            <v>305331</v>
          </cell>
          <cell r="AJ205" t="str">
            <v>No</v>
          </cell>
          <cell r="AK205" t="str">
            <v>No</v>
          </cell>
          <cell r="AL205" t="str">
            <v>No</v>
          </cell>
        </row>
        <row r="206">
          <cell r="A206">
            <v>684167</v>
          </cell>
          <cell r="B206" t="str">
            <v>Jan's Childminding</v>
          </cell>
          <cell r="C206" t="e">
            <v>#REF!</v>
          </cell>
          <cell r="D206" t="e">
            <v>#REF!</v>
          </cell>
          <cell r="E206" t="str">
            <v>PE10 0XY</v>
          </cell>
          <cell r="F206" t="e">
            <v>#REF!</v>
          </cell>
          <cell r="G206" t="str">
            <v>As per mailing address</v>
          </cell>
          <cell r="H206" t="str">
            <v>Jan Pik Lan Yau</v>
          </cell>
          <cell r="I206" t="str">
            <v>Childminder</v>
          </cell>
          <cell r="J206" t="str">
            <v>01778 425374</v>
          </cell>
          <cell r="K206" t="str">
            <v>janyau40@yahoo.com</v>
          </cell>
          <cell r="L206" t="str">
            <v>40 Musselburgh Way</v>
          </cell>
          <cell r="O206" t="str">
            <v>Bourne</v>
          </cell>
          <cell r="P206" t="str">
            <v>PE10 0XY</v>
          </cell>
          <cell r="S206" t="str">
            <v>EY383414</v>
          </cell>
          <cell r="T206" t="str">
            <v>Good</v>
          </cell>
          <cell r="U206">
            <v>41207</v>
          </cell>
          <cell r="X206" t="str">
            <v>Childminder</v>
          </cell>
          <cell r="Y206" t="str">
            <v>Childminder</v>
          </cell>
          <cell r="Z206" t="str">
            <v>Childminder</v>
          </cell>
          <cell r="AA206" t="str">
            <v>n/a</v>
          </cell>
          <cell r="AB206" t="str">
            <v>Sole Trader</v>
          </cell>
          <cell r="AD206" t="str">
            <v>EYE</v>
          </cell>
          <cell r="AE206" t="str">
            <v>Yes</v>
          </cell>
          <cell r="AF206" t="str">
            <v>No</v>
          </cell>
          <cell r="AG206" t="str">
            <v>Yes</v>
          </cell>
          <cell r="AI206">
            <v>330895</v>
          </cell>
          <cell r="AJ206" t="str">
            <v>No</v>
          </cell>
          <cell r="AK206" t="str">
            <v>No</v>
          </cell>
          <cell r="AL206" t="str">
            <v>No</v>
          </cell>
        </row>
        <row r="207">
          <cell r="A207">
            <v>599428</v>
          </cell>
          <cell r="B207" t="str">
            <v>Janet Lewis</v>
          </cell>
          <cell r="C207" t="e">
            <v>#REF!</v>
          </cell>
          <cell r="D207" t="e">
            <v>#REF!</v>
          </cell>
          <cell r="E207" t="str">
            <v>PE11 1NJ</v>
          </cell>
          <cell r="F207" t="e">
            <v>#REF!</v>
          </cell>
          <cell r="G207" t="str">
            <v>As per mailing address</v>
          </cell>
          <cell r="I207" t="str">
            <v>Childminder</v>
          </cell>
          <cell r="J207" t="str">
            <v>01775 766153</v>
          </cell>
          <cell r="K207" t="str">
            <v>janetlewisinternational@hotmail.com</v>
          </cell>
          <cell r="L207" t="str">
            <v>39 Tollgate</v>
          </cell>
          <cell r="O207" t="str">
            <v>Spalding</v>
          </cell>
          <cell r="P207" t="str">
            <v>PE11 1NJ</v>
          </cell>
          <cell r="S207">
            <v>257452</v>
          </cell>
          <cell r="T207" t="str">
            <v>Outstanding</v>
          </cell>
          <cell r="U207">
            <v>41345</v>
          </cell>
          <cell r="X207" t="str">
            <v>Childminder</v>
          </cell>
          <cell r="Y207" t="str">
            <v>Childminder</v>
          </cell>
          <cell r="Z207" t="str">
            <v>Childminder</v>
          </cell>
          <cell r="AA207" t="str">
            <v>n/a</v>
          </cell>
          <cell r="AB207" t="str">
            <v>Sole Trader</v>
          </cell>
          <cell r="AD207" t="str">
            <v>EYE</v>
          </cell>
          <cell r="AE207" t="str">
            <v>Yes</v>
          </cell>
          <cell r="AF207" t="str">
            <v>Yes</v>
          </cell>
          <cell r="AG207" t="str">
            <v>Yes</v>
          </cell>
          <cell r="AI207">
            <v>303499</v>
          </cell>
          <cell r="AJ207" t="str">
            <v>No</v>
          </cell>
          <cell r="AK207" t="str">
            <v>No</v>
          </cell>
          <cell r="AL207" t="str">
            <v>No</v>
          </cell>
        </row>
        <row r="208">
          <cell r="A208" t="str">
            <v>N/A</v>
          </cell>
          <cell r="B208" t="str">
            <v>Jayne Spence</v>
          </cell>
          <cell r="C208" t="e">
            <v>#REF!</v>
          </cell>
          <cell r="D208" t="e">
            <v>#REF!</v>
          </cell>
          <cell r="E208" t="str">
            <v>PE21 9AE</v>
          </cell>
          <cell r="F208" t="e">
            <v>#REF!</v>
          </cell>
          <cell r="G208" t="str">
            <v>As per mailing address</v>
          </cell>
          <cell r="H208" t="str">
            <v>Jane Spence</v>
          </cell>
          <cell r="I208" t="str">
            <v>Childminder</v>
          </cell>
          <cell r="J208" t="str">
            <v>01205 365442</v>
          </cell>
          <cell r="K208" t="str">
            <v>spotty1@sky.com</v>
          </cell>
          <cell r="L208" t="str">
            <v>5 Rotchford Crescent</v>
          </cell>
          <cell r="O208" t="str">
            <v>Boston</v>
          </cell>
          <cell r="P208" t="str">
            <v>PE21 9AE</v>
          </cell>
          <cell r="S208">
            <v>254490</v>
          </cell>
          <cell r="T208" t="str">
            <v>Good</v>
          </cell>
          <cell r="U208">
            <v>41821</v>
          </cell>
          <cell r="V208" t="str">
            <v>Satisfactory</v>
          </cell>
          <cell r="W208">
            <v>39793</v>
          </cell>
          <cell r="X208" t="str">
            <v>Childminder</v>
          </cell>
          <cell r="Y208" t="str">
            <v>Childminder</v>
          </cell>
          <cell r="Z208" t="str">
            <v>Childminder</v>
          </cell>
          <cell r="AA208" t="str">
            <v>n/a</v>
          </cell>
          <cell r="AB208" t="str">
            <v>Sole Trader</v>
          </cell>
          <cell r="AD208" t="str">
            <v>Non EYE</v>
          </cell>
          <cell r="AE208" t="str">
            <v>Non EYE</v>
          </cell>
          <cell r="AF208" t="str">
            <v>No</v>
          </cell>
          <cell r="AG208" t="str">
            <v>No</v>
          </cell>
          <cell r="AH208" t="str">
            <v>Yes</v>
          </cell>
          <cell r="AI208" t="str">
            <v>Non EYE</v>
          </cell>
          <cell r="AJ208" t="str">
            <v>No</v>
          </cell>
          <cell r="AK208" t="str">
            <v>No</v>
          </cell>
          <cell r="AL208" t="str">
            <v>No</v>
          </cell>
        </row>
        <row r="209">
          <cell r="A209">
            <v>684096</v>
          </cell>
          <cell r="B209" t="str">
            <v>Jaynes Childminding</v>
          </cell>
          <cell r="C209" t="e">
            <v>#REF!</v>
          </cell>
          <cell r="D209" t="e">
            <v>#REF!</v>
          </cell>
          <cell r="E209" t="str">
            <v>PE21 9AE</v>
          </cell>
          <cell r="F209" t="e">
            <v>#REF!</v>
          </cell>
          <cell r="G209" t="str">
            <v>As per mailing address</v>
          </cell>
          <cell r="H209" t="str">
            <v>Jayne Spence</v>
          </cell>
          <cell r="I209" t="str">
            <v>Childminder</v>
          </cell>
          <cell r="J209" t="str">
            <v>01205 612 098</v>
          </cell>
          <cell r="K209" t="str">
            <v>spotty1@sky.com</v>
          </cell>
          <cell r="L209" t="str">
            <v>5 Rochford Crescent</v>
          </cell>
          <cell r="O209" t="str">
            <v>Boston</v>
          </cell>
          <cell r="P209" t="str">
            <v>PE21 9AE</v>
          </cell>
          <cell r="S209">
            <v>254490</v>
          </cell>
          <cell r="T209" t="str">
            <v>Good</v>
          </cell>
          <cell r="U209">
            <v>41821</v>
          </cell>
          <cell r="X209" t="str">
            <v>Childminder</v>
          </cell>
          <cell r="Y209" t="str">
            <v>Childminder</v>
          </cell>
          <cell r="Z209" t="str">
            <v>Childminder</v>
          </cell>
          <cell r="AA209" t="str">
            <v>n/a</v>
          </cell>
          <cell r="AB209" t="str">
            <v>Sole Trader</v>
          </cell>
          <cell r="AD209" t="str">
            <v>EYE</v>
          </cell>
          <cell r="AE209" t="str">
            <v>Yes</v>
          </cell>
          <cell r="AF209" t="str">
            <v>No</v>
          </cell>
          <cell r="AG209" t="str">
            <v>Yes</v>
          </cell>
          <cell r="AI209">
            <v>326086</v>
          </cell>
          <cell r="AJ209" t="str">
            <v>N/A</v>
          </cell>
          <cell r="AK209" t="str">
            <v>Yes</v>
          </cell>
          <cell r="AL209" t="str">
            <v>N/A</v>
          </cell>
        </row>
        <row r="210">
          <cell r="A210">
            <v>683842</v>
          </cell>
          <cell r="B210" t="str">
            <v xml:space="preserve">Jays Childminding </v>
          </cell>
          <cell r="C210" t="e">
            <v>#REF!</v>
          </cell>
          <cell r="D210" t="e">
            <v>#REF!</v>
          </cell>
          <cell r="E210" t="str">
            <v>NG31 9QW</v>
          </cell>
          <cell r="F210" t="e">
            <v>#REF!</v>
          </cell>
          <cell r="G210" t="str">
            <v>As per mailing address</v>
          </cell>
          <cell r="H210" t="str">
            <v xml:space="preserve">Jaroslava Charles </v>
          </cell>
          <cell r="I210" t="str">
            <v>Childminder</v>
          </cell>
          <cell r="J210" t="str">
            <v>01476 405455/ 07732 679682</v>
          </cell>
          <cell r="K210" t="str">
            <v>jajalokvencova@yahoo.co.uk</v>
          </cell>
          <cell r="L210" t="str">
            <v>10 Goldsmith Road</v>
          </cell>
          <cell r="O210" t="str">
            <v>Grantham</v>
          </cell>
          <cell r="P210" t="str">
            <v>NG31 9QW</v>
          </cell>
          <cell r="S210">
            <v>413700</v>
          </cell>
          <cell r="T210" t="str">
            <v>Good</v>
          </cell>
          <cell r="U210">
            <v>42290</v>
          </cell>
          <cell r="V210" t="str">
            <v>Good</v>
          </cell>
          <cell r="W210">
            <v>40710</v>
          </cell>
          <cell r="X210" t="str">
            <v>Childminder</v>
          </cell>
          <cell r="Y210" t="str">
            <v>Childminder</v>
          </cell>
          <cell r="Z210" t="str">
            <v>Childminder</v>
          </cell>
          <cell r="AA210" t="str">
            <v>n/a</v>
          </cell>
          <cell r="AB210" t="str">
            <v>Sole Trader</v>
          </cell>
          <cell r="AD210" t="str">
            <v>EYE</v>
          </cell>
          <cell r="AE210" t="str">
            <v>Yes</v>
          </cell>
          <cell r="AF210" t="str">
            <v>No</v>
          </cell>
          <cell r="AG210" t="str">
            <v>Yes</v>
          </cell>
          <cell r="AI210">
            <v>308778</v>
          </cell>
          <cell r="AJ210" t="str">
            <v>No</v>
          </cell>
          <cell r="AK210" t="str">
            <v>No</v>
          </cell>
          <cell r="AL210" t="str">
            <v>No</v>
          </cell>
        </row>
        <row r="211">
          <cell r="A211">
            <v>580071</v>
          </cell>
          <cell r="B211" t="str">
            <v>Jean Sked</v>
          </cell>
          <cell r="C211" t="e">
            <v>#REF!</v>
          </cell>
          <cell r="D211" t="e">
            <v>#REF!</v>
          </cell>
          <cell r="E211" t="str">
            <v>PE6 8LS</v>
          </cell>
          <cell r="F211" t="e">
            <v>#REF!</v>
          </cell>
          <cell r="G211" t="str">
            <v>As per mailing address</v>
          </cell>
          <cell r="H211" t="str">
            <v>Jean Sked</v>
          </cell>
          <cell r="I211" t="str">
            <v>Childminder</v>
          </cell>
          <cell r="J211" t="str">
            <v>077125 69229</v>
          </cell>
          <cell r="K211" t="str">
            <v>jeansked@sky.com</v>
          </cell>
          <cell r="L211" t="str">
            <v>151 Black Prince Avenue</v>
          </cell>
          <cell r="O211" t="str">
            <v>Market Deeping</v>
          </cell>
          <cell r="P211" t="str">
            <v>PE6 8LS</v>
          </cell>
          <cell r="S211">
            <v>209288</v>
          </cell>
          <cell r="T211" t="str">
            <v>Good</v>
          </cell>
          <cell r="U211">
            <v>42444</v>
          </cell>
          <cell r="V211" t="str">
            <v>Good</v>
          </cell>
          <cell r="W211">
            <v>40577</v>
          </cell>
          <cell r="X211" t="str">
            <v>Childminder</v>
          </cell>
          <cell r="Y211" t="str">
            <v>Childminder</v>
          </cell>
          <cell r="Z211" t="str">
            <v>Childminder</v>
          </cell>
          <cell r="AA211" t="str">
            <v>n/a</v>
          </cell>
          <cell r="AB211" t="str">
            <v>Sole Trader</v>
          </cell>
          <cell r="AD211" t="str">
            <v>EYE</v>
          </cell>
          <cell r="AE211" t="str">
            <v>Yes</v>
          </cell>
          <cell r="AF211" t="str">
            <v>No</v>
          </cell>
          <cell r="AG211" t="str">
            <v>Yes</v>
          </cell>
          <cell r="AI211">
            <v>302829</v>
          </cell>
          <cell r="AJ211" t="str">
            <v>No</v>
          </cell>
          <cell r="AK211" t="str">
            <v>No</v>
          </cell>
          <cell r="AL211" t="str">
            <v>No</v>
          </cell>
        </row>
        <row r="212">
          <cell r="A212" t="str">
            <v>N/A</v>
          </cell>
          <cell r="B212" t="str">
            <v>Jennie Morgan</v>
          </cell>
          <cell r="C212" t="e">
            <v>#REF!</v>
          </cell>
          <cell r="D212" t="e">
            <v>#REF!</v>
          </cell>
          <cell r="E212" t="str">
            <v>LN4 2TR</v>
          </cell>
          <cell r="F212" t="e">
            <v>#REF!</v>
          </cell>
          <cell r="G212" t="str">
            <v>As per mailing address</v>
          </cell>
          <cell r="H212" t="str">
            <v>H</v>
          </cell>
          <cell r="I212" t="str">
            <v>Childminder</v>
          </cell>
          <cell r="J212" t="str">
            <v>01522 589172/ 07868 536931</v>
          </cell>
          <cell r="K212" t="str">
            <v>creation_itself@hotmail.com</v>
          </cell>
          <cell r="L212" t="str">
            <v>12 York Way</v>
          </cell>
          <cell r="N212" t="str">
            <v>Bracebridge Heath</v>
          </cell>
          <cell r="O212" t="str">
            <v>Lincoln</v>
          </cell>
          <cell r="P212" t="str">
            <v>LN4 2TR</v>
          </cell>
          <cell r="S212">
            <v>381733</v>
          </cell>
          <cell r="T212" t="str">
            <v>Good</v>
          </cell>
          <cell r="U212">
            <v>39932</v>
          </cell>
          <cell r="X212" t="str">
            <v>Childminder</v>
          </cell>
          <cell r="Y212" t="str">
            <v>Childminder</v>
          </cell>
          <cell r="Z212" t="str">
            <v>Childminder</v>
          </cell>
          <cell r="AA212" t="str">
            <v>n/a</v>
          </cell>
          <cell r="AB212" t="str">
            <v>Sole Trader</v>
          </cell>
          <cell r="AD212" t="str">
            <v>Non EYE</v>
          </cell>
          <cell r="AE212" t="str">
            <v>Non EYE</v>
          </cell>
          <cell r="AF212" t="str">
            <v>No</v>
          </cell>
          <cell r="AG212" t="str">
            <v>No</v>
          </cell>
          <cell r="AH212" t="str">
            <v>Yes</v>
          </cell>
          <cell r="AI212">
            <v>310759</v>
          </cell>
          <cell r="AJ212" t="str">
            <v>No</v>
          </cell>
          <cell r="AK212" t="str">
            <v>No</v>
          </cell>
          <cell r="AL212" t="str">
            <v>No</v>
          </cell>
        </row>
        <row r="213">
          <cell r="A213">
            <v>684131</v>
          </cell>
          <cell r="B213" t="str">
            <v xml:space="preserve">Jennies Childminding </v>
          </cell>
          <cell r="C213" t="e">
            <v>#REF!</v>
          </cell>
          <cell r="D213" t="e">
            <v>#REF!</v>
          </cell>
          <cell r="E213" t="str">
            <v>LN7 6QT</v>
          </cell>
          <cell r="F213" t="e">
            <v>#REF!</v>
          </cell>
          <cell r="G213" t="str">
            <v>As per mailing address</v>
          </cell>
          <cell r="H213" t="str">
            <v>Jannie Wright</v>
          </cell>
          <cell r="I213" t="str">
            <v>Childminder</v>
          </cell>
          <cell r="J213" t="str">
            <v>01472859150</v>
          </cell>
          <cell r="K213" t="str">
            <v>jennie2503@hotmail.com</v>
          </cell>
          <cell r="L213" t="str">
            <v>24 Hansard Crescent</v>
          </cell>
          <cell r="O213" t="str">
            <v>Caistor</v>
          </cell>
          <cell r="P213" t="str">
            <v>LN7 6QT</v>
          </cell>
          <cell r="R213" t="str">
            <v xml:space="preserve">Jennie Wright </v>
          </cell>
          <cell r="S213">
            <v>263635</v>
          </cell>
          <cell r="T213" t="str">
            <v>Good</v>
          </cell>
          <cell r="U213">
            <v>42205</v>
          </cell>
          <cell r="X213" t="str">
            <v>Childminder</v>
          </cell>
          <cell r="Y213" t="str">
            <v>Childminder</v>
          </cell>
          <cell r="Z213" t="str">
            <v>Childminder</v>
          </cell>
          <cell r="AA213" t="str">
            <v>n/a</v>
          </cell>
          <cell r="AB213" t="str">
            <v>Sole Trader</v>
          </cell>
          <cell r="AD213" t="str">
            <v>EYE</v>
          </cell>
          <cell r="AE213" t="str">
            <v>Yes</v>
          </cell>
          <cell r="AF213" t="str">
            <v>No</v>
          </cell>
          <cell r="AG213" t="str">
            <v>Yes</v>
          </cell>
          <cell r="AI213" t="str">
            <v>Awaiting</v>
          </cell>
        </row>
        <row r="214">
          <cell r="A214">
            <v>683848</v>
          </cell>
          <cell r="B214" t="str">
            <v>Jenny Pallister Child Minding Service</v>
          </cell>
          <cell r="C214" t="e">
            <v>#REF!</v>
          </cell>
          <cell r="D214" t="e">
            <v>#REF!</v>
          </cell>
          <cell r="E214" t="str">
            <v>LN4 1RT</v>
          </cell>
          <cell r="F214" t="e">
            <v>#REF!</v>
          </cell>
          <cell r="G214" t="str">
            <v>As per mailing address</v>
          </cell>
          <cell r="H214" t="str">
            <v>Jenny Pallister</v>
          </cell>
          <cell r="I214" t="str">
            <v>Childminder</v>
          </cell>
          <cell r="J214" t="str">
            <v>01522 870661/ 07969 278854</v>
          </cell>
          <cell r="K214" t="str">
            <v>jennywade30@yahoo.co.uk</v>
          </cell>
          <cell r="L214" t="str">
            <v>5 Cavendish Mews</v>
          </cell>
          <cell r="N214" t="str">
            <v>Washingborough</v>
          </cell>
          <cell r="O214" t="str">
            <v>Lincoln</v>
          </cell>
          <cell r="P214" t="str">
            <v>LN4 1RT</v>
          </cell>
          <cell r="S214">
            <v>310969</v>
          </cell>
          <cell r="T214" t="str">
            <v>Good</v>
          </cell>
          <cell r="U214">
            <v>41291</v>
          </cell>
          <cell r="X214" t="str">
            <v>Childminder</v>
          </cell>
          <cell r="Y214" t="str">
            <v>Childminder</v>
          </cell>
          <cell r="Z214" t="str">
            <v>Childminder</v>
          </cell>
          <cell r="AA214" t="str">
            <v>n/a</v>
          </cell>
          <cell r="AB214" t="str">
            <v>Sole Trader</v>
          </cell>
          <cell r="AD214" t="str">
            <v>EYE</v>
          </cell>
          <cell r="AE214" t="str">
            <v>Yes</v>
          </cell>
          <cell r="AF214" t="str">
            <v>No</v>
          </cell>
          <cell r="AG214" t="str">
            <v>Yes</v>
          </cell>
          <cell r="AI214">
            <v>310600</v>
          </cell>
          <cell r="AJ214" t="str">
            <v>No</v>
          </cell>
          <cell r="AK214" t="str">
            <v>No</v>
          </cell>
          <cell r="AL214" t="str">
            <v>No</v>
          </cell>
        </row>
        <row r="215">
          <cell r="A215">
            <v>546457</v>
          </cell>
          <cell r="B215" t="str">
            <v>Jimmy D's Play Group</v>
          </cell>
          <cell r="C215" t="e">
            <v>#REF!</v>
          </cell>
          <cell r="D215" t="e">
            <v>#REF!</v>
          </cell>
          <cell r="E215" t="str">
            <v>PE6 8PZ</v>
          </cell>
          <cell r="F215" t="e">
            <v>#REF!</v>
          </cell>
          <cell r="G215" t="str">
            <v>As per mailing address</v>
          </cell>
          <cell r="H215" t="str">
            <v>Kate Shinkins</v>
          </cell>
          <cell r="I215" t="str">
            <v xml:space="preserve"> Manager</v>
          </cell>
          <cell r="J215" t="str">
            <v>07762470865/ 01778342314</v>
          </cell>
          <cell r="K215" t="str">
            <v>Jimmydsoffice@aol.com</v>
          </cell>
          <cell r="L215" t="str">
            <v>Deeping St James Community Primary School</v>
          </cell>
          <cell r="M215" t="str">
            <v>Hereward Way</v>
          </cell>
          <cell r="N215" t="str">
            <v>Deeping St James</v>
          </cell>
          <cell r="O215" t="str">
            <v>Peterborough</v>
          </cell>
          <cell r="P215" t="str">
            <v>PE6 8PZ</v>
          </cell>
          <cell r="R215" t="str">
            <v>Ann Needham</v>
          </cell>
          <cell r="S215">
            <v>253769</v>
          </cell>
          <cell r="T215" t="str">
            <v>Good</v>
          </cell>
          <cell r="U215">
            <v>41926</v>
          </cell>
          <cell r="V215" t="str">
            <v>Inadequate</v>
          </cell>
          <cell r="W215">
            <v>41758</v>
          </cell>
          <cell r="X215" t="str">
            <v>Sessional</v>
          </cell>
          <cell r="Y215" t="str">
            <v>Voluntary</v>
          </cell>
          <cell r="Z215" t="str">
            <v>Committee</v>
          </cell>
          <cell r="AA215" t="str">
            <v>Louise Magness</v>
          </cell>
          <cell r="AB215" t="str">
            <v>Charity</v>
          </cell>
          <cell r="AC215">
            <v>1093579</v>
          </cell>
          <cell r="AD215" t="str">
            <v>EYE</v>
          </cell>
          <cell r="AE215" t="str">
            <v>Yes</v>
          </cell>
          <cell r="AF215" t="str">
            <v>No</v>
          </cell>
          <cell r="AG215" t="str">
            <v>Yes</v>
          </cell>
          <cell r="AI215">
            <v>302787</v>
          </cell>
          <cell r="AJ215" t="str">
            <v>Yes</v>
          </cell>
          <cell r="AK215" t="str">
            <v>Yes</v>
          </cell>
          <cell r="AL215" t="str">
            <v>Yes</v>
          </cell>
        </row>
        <row r="216">
          <cell r="A216">
            <v>684136</v>
          </cell>
          <cell r="B216" t="str">
            <v>Joanne Adcock</v>
          </cell>
          <cell r="C216" t="e">
            <v>#REF!</v>
          </cell>
          <cell r="D216" t="e">
            <v>#REF!</v>
          </cell>
          <cell r="E216" t="str">
            <v>PE12 6PY</v>
          </cell>
          <cell r="F216" t="e">
            <v>#REF!</v>
          </cell>
          <cell r="G216" t="str">
            <v>As per mailing address</v>
          </cell>
          <cell r="H216" t="str">
            <v>Joanne Adcock</v>
          </cell>
          <cell r="I216" t="str">
            <v>Childminder</v>
          </cell>
          <cell r="J216" t="str">
            <v xml:space="preserve">01406 371275 </v>
          </cell>
          <cell r="K216" t="str">
            <v>jomarie10@btinternet.com</v>
          </cell>
          <cell r="L216" t="str">
            <v>10 Hatt Close</v>
          </cell>
          <cell r="N216" t="str">
            <v>Moulton</v>
          </cell>
          <cell r="O216" t="str">
            <v>Spalding</v>
          </cell>
          <cell r="P216" t="str">
            <v>PE12 6PY</v>
          </cell>
          <cell r="R216" t="str">
            <v>Joanne Adcock</v>
          </cell>
          <cell r="S216">
            <v>274832</v>
          </cell>
          <cell r="T216" t="str">
            <v>Inadequate</v>
          </cell>
          <cell r="U216">
            <v>42551</v>
          </cell>
          <cell r="V216" t="str">
            <v xml:space="preserve">Satisfactory / Requires Improvement </v>
          </cell>
          <cell r="W216">
            <v>41904</v>
          </cell>
          <cell r="X216" t="str">
            <v>Childminder</v>
          </cell>
          <cell r="Y216" t="str">
            <v>Childminder</v>
          </cell>
          <cell r="Z216" t="str">
            <v>Childminder</v>
          </cell>
          <cell r="AA216" t="str">
            <v>n/a</v>
          </cell>
          <cell r="AB216" t="str">
            <v>Sole Trader</v>
          </cell>
          <cell r="AD216" t="str">
            <v>EYE</v>
          </cell>
          <cell r="AE216" t="str">
            <v>Yes</v>
          </cell>
          <cell r="AF216" t="str">
            <v>Yes</v>
          </cell>
          <cell r="AG216" t="str">
            <v>Yes</v>
          </cell>
          <cell r="AI216">
            <v>329486</v>
          </cell>
        </row>
        <row r="217">
          <cell r="A217">
            <v>684141</v>
          </cell>
          <cell r="B217" t="str">
            <v>Joanne Bolton</v>
          </cell>
          <cell r="C217" t="e">
            <v>#REF!</v>
          </cell>
          <cell r="D217" t="e">
            <v>#REF!</v>
          </cell>
          <cell r="E217" t="str">
            <v>LN4 1NP</v>
          </cell>
          <cell r="F217" t="e">
            <v>#REF!</v>
          </cell>
          <cell r="G217" t="str">
            <v>As per mailing address</v>
          </cell>
          <cell r="H217" t="str">
            <v>Joanne Bolton</v>
          </cell>
          <cell r="I217" t="str">
            <v>Childminder</v>
          </cell>
          <cell r="J217" t="str">
            <v>01522 795040</v>
          </cell>
          <cell r="K217" t="str">
            <v>Bolton97@virginmedia.com</v>
          </cell>
          <cell r="L217" t="str">
            <v>2 Earlsfield</v>
          </cell>
          <cell r="N217" t="str">
            <v>Branston</v>
          </cell>
          <cell r="O217" t="str">
            <v>Lincoln</v>
          </cell>
          <cell r="P217" t="str">
            <v>LN4 1NP</v>
          </cell>
          <cell r="R217" t="str">
            <v>Joanne Bolton</v>
          </cell>
          <cell r="S217" t="str">
            <v>EY358035</v>
          </cell>
          <cell r="T217" t="str">
            <v>Good</v>
          </cell>
          <cell r="U217">
            <v>42478</v>
          </cell>
          <cell r="X217" t="str">
            <v>Childminder</v>
          </cell>
          <cell r="Y217" t="str">
            <v>Childminder</v>
          </cell>
          <cell r="Z217" t="str">
            <v>Childminder</v>
          </cell>
          <cell r="AA217" t="str">
            <v>n/a</v>
          </cell>
          <cell r="AB217" t="str">
            <v>Sole Trader</v>
          </cell>
          <cell r="AD217" t="str">
            <v>EYE</v>
          </cell>
          <cell r="AE217" t="str">
            <v>Yes</v>
          </cell>
          <cell r="AF217" t="str">
            <v>Yes</v>
          </cell>
          <cell r="AG217" t="str">
            <v>Yes</v>
          </cell>
          <cell r="AI217">
            <v>329749</v>
          </cell>
          <cell r="AK217" t="str">
            <v>Yes</v>
          </cell>
          <cell r="AL217" t="str">
            <v>Yes</v>
          </cell>
        </row>
        <row r="218">
          <cell r="A218">
            <v>683974</v>
          </cell>
          <cell r="B218" t="str">
            <v>Joanne Elliott T/A JoJo's Childminding</v>
          </cell>
          <cell r="C218" t="e">
            <v>#REF!</v>
          </cell>
          <cell r="D218" t="e">
            <v>#REF!</v>
          </cell>
          <cell r="E218" t="str">
            <v>PE6 8QR</v>
          </cell>
          <cell r="F218" t="e">
            <v>#REF!</v>
          </cell>
          <cell r="G218" t="str">
            <v>As per mailing address</v>
          </cell>
          <cell r="H218" t="str">
            <v>Joanne Elliott</v>
          </cell>
          <cell r="I218" t="str">
            <v>Childminder</v>
          </cell>
          <cell r="J218" t="str">
            <v xml:space="preserve">01778 347494 </v>
          </cell>
          <cell r="K218" t="str">
            <v>isabellaelliott666@gmail.com</v>
          </cell>
          <cell r="L218" t="str">
            <v>70 Swift Close</v>
          </cell>
          <cell r="O218" t="str">
            <v>Deeping St James</v>
          </cell>
          <cell r="P218" t="str">
            <v>PE6 8QR</v>
          </cell>
          <cell r="S218">
            <v>355081</v>
          </cell>
          <cell r="T218" t="str">
            <v>Requires Improvement</v>
          </cell>
          <cell r="U218">
            <v>42473</v>
          </cell>
          <cell r="V218" t="str">
            <v>Good</v>
          </cell>
          <cell r="W218">
            <v>41200</v>
          </cell>
          <cell r="X218" t="str">
            <v>Childminder</v>
          </cell>
          <cell r="Y218" t="str">
            <v>Childminder</v>
          </cell>
          <cell r="Z218" t="str">
            <v>Childminder</v>
          </cell>
          <cell r="AA218" t="str">
            <v>n/a</v>
          </cell>
          <cell r="AB218" t="str">
            <v>Sole Trader</v>
          </cell>
          <cell r="AD218" t="str">
            <v>EYE</v>
          </cell>
          <cell r="AE218" t="str">
            <v>Yes</v>
          </cell>
          <cell r="AF218" t="str">
            <v>Yes</v>
          </cell>
          <cell r="AG218" t="str">
            <v>Yes</v>
          </cell>
          <cell r="AH218" t="str">
            <v>Yes</v>
          </cell>
          <cell r="AI218">
            <v>323888</v>
          </cell>
          <cell r="AJ218" t="str">
            <v>No</v>
          </cell>
          <cell r="AK218" t="str">
            <v>No</v>
          </cell>
          <cell r="AL218" t="str">
            <v>No</v>
          </cell>
        </row>
        <row r="219">
          <cell r="A219">
            <v>683902</v>
          </cell>
          <cell r="B219" t="str">
            <v>Joanne Hawkins</v>
          </cell>
          <cell r="C219" t="e">
            <v>#REF!</v>
          </cell>
          <cell r="D219" t="e">
            <v>#REF!</v>
          </cell>
          <cell r="E219" t="str">
            <v>PE25 3QG</v>
          </cell>
          <cell r="F219" t="e">
            <v>#REF!</v>
          </cell>
          <cell r="G219" t="str">
            <v>As per mailing address</v>
          </cell>
          <cell r="H219" t="str">
            <v>Joanne Hawkins</v>
          </cell>
          <cell r="I219" t="str">
            <v>Childminder</v>
          </cell>
          <cell r="J219" t="str">
            <v>07711 783736</v>
          </cell>
          <cell r="K219" t="str">
            <v>jlh281070@yahoo.co.uk</v>
          </cell>
          <cell r="L219" t="str">
            <v>18 Regents Close</v>
          </cell>
          <cell r="O219" t="str">
            <v>Skegness</v>
          </cell>
          <cell r="P219" t="str">
            <v>PE25 3QG</v>
          </cell>
          <cell r="S219">
            <v>278592</v>
          </cell>
          <cell r="T219" t="str">
            <v>Good</v>
          </cell>
          <cell r="U219">
            <v>41925</v>
          </cell>
          <cell r="V219" t="str">
            <v>Good</v>
          </cell>
          <cell r="W219">
            <v>39898</v>
          </cell>
          <cell r="X219" t="str">
            <v>Childminder</v>
          </cell>
          <cell r="Y219" t="str">
            <v>Childminder</v>
          </cell>
          <cell r="Z219" t="str">
            <v>Childminder</v>
          </cell>
          <cell r="AA219" t="str">
            <v>n/a</v>
          </cell>
          <cell r="AB219" t="str">
            <v>Sole Trader</v>
          </cell>
          <cell r="AD219" t="str">
            <v>EYE</v>
          </cell>
          <cell r="AE219" t="str">
            <v>Yes</v>
          </cell>
          <cell r="AF219" t="str">
            <v>No</v>
          </cell>
          <cell r="AG219" t="str">
            <v>Yes</v>
          </cell>
          <cell r="AI219">
            <v>306401</v>
          </cell>
          <cell r="AJ219" t="str">
            <v>No</v>
          </cell>
          <cell r="AK219" t="str">
            <v>No</v>
          </cell>
          <cell r="AL219" t="str">
            <v>No</v>
          </cell>
        </row>
        <row r="220">
          <cell r="A220">
            <v>683785</v>
          </cell>
          <cell r="B220" t="str">
            <v>Joanne Leeder</v>
          </cell>
          <cell r="C220" t="e">
            <v>#REF!</v>
          </cell>
          <cell r="D220" t="e">
            <v>#REF!</v>
          </cell>
          <cell r="E220" t="str">
            <v>LN6 0FE</v>
          </cell>
          <cell r="F220" t="e">
            <v>#REF!</v>
          </cell>
          <cell r="G220" t="str">
            <v>As per mailing address</v>
          </cell>
          <cell r="H220" t="str">
            <v>Joanne Leeder</v>
          </cell>
          <cell r="I220" t="str">
            <v>Childminder</v>
          </cell>
          <cell r="J220" t="str">
            <v>01522 871949</v>
          </cell>
          <cell r="K220" t="str">
            <v>jo.leeder@ntlworld.com</v>
          </cell>
          <cell r="L220" t="str">
            <v>2 Turnbury Close</v>
          </cell>
          <cell r="O220" t="str">
            <v>Lincoln</v>
          </cell>
          <cell r="P220" t="str">
            <v>LN6 0FE</v>
          </cell>
          <cell r="S220">
            <v>208743</v>
          </cell>
          <cell r="T220" t="str">
            <v>Good</v>
          </cell>
          <cell r="U220">
            <v>39832</v>
          </cell>
          <cell r="X220" t="str">
            <v>Childminder</v>
          </cell>
          <cell r="Y220" t="str">
            <v>Childminder</v>
          </cell>
          <cell r="Z220" t="str">
            <v>Childminder</v>
          </cell>
          <cell r="AA220" t="str">
            <v>n/a</v>
          </cell>
          <cell r="AB220" t="str">
            <v>Sole Trader</v>
          </cell>
          <cell r="AD220" t="str">
            <v>EYE</v>
          </cell>
          <cell r="AE220" t="str">
            <v>Yes</v>
          </cell>
          <cell r="AF220" t="str">
            <v>No</v>
          </cell>
          <cell r="AG220" t="str">
            <v>Yes</v>
          </cell>
          <cell r="AI220">
            <v>310208</v>
          </cell>
          <cell r="AJ220" t="str">
            <v>No</v>
          </cell>
          <cell r="AK220" t="str">
            <v>No</v>
          </cell>
          <cell r="AL220" t="str">
            <v>No</v>
          </cell>
        </row>
        <row r="221">
          <cell r="A221">
            <v>684102</v>
          </cell>
          <cell r="B221" t="str">
            <v>Joanne Marriott</v>
          </cell>
          <cell r="C221" t="e">
            <v>#REF!</v>
          </cell>
          <cell r="D221" t="e">
            <v>#REF!</v>
          </cell>
          <cell r="E221" t="str">
            <v>PE20 1XB</v>
          </cell>
          <cell r="F221" t="e">
            <v>#REF!</v>
          </cell>
          <cell r="G221" t="str">
            <v>As per mailing address</v>
          </cell>
          <cell r="H221" t="str">
            <v xml:space="preserve">Joanne Marriott </v>
          </cell>
          <cell r="I221" t="str">
            <v>Childminder</v>
          </cell>
          <cell r="J221" t="str">
            <v>01205724140</v>
          </cell>
          <cell r="K221" t="str">
            <v>joanne.cms@talktalk.net</v>
          </cell>
          <cell r="L221" t="str">
            <v>20 Jubilee Close</v>
          </cell>
          <cell r="N221" t="str">
            <v>Kirton</v>
          </cell>
          <cell r="O221" t="str">
            <v>Boston</v>
          </cell>
          <cell r="P221" t="str">
            <v>PE20 1XB</v>
          </cell>
          <cell r="R221" t="str">
            <v xml:space="preserve">Joanne Marriott </v>
          </cell>
          <cell r="S221">
            <v>419147</v>
          </cell>
          <cell r="T221" t="str">
            <v>Good</v>
          </cell>
          <cell r="U221">
            <v>42256</v>
          </cell>
          <cell r="X221" t="str">
            <v>Childminder</v>
          </cell>
          <cell r="Y221" t="str">
            <v>Childminder</v>
          </cell>
          <cell r="Z221" t="str">
            <v>Childminder</v>
          </cell>
          <cell r="AA221" t="str">
            <v>n/a</v>
          </cell>
          <cell r="AB221" t="str">
            <v>Sole Trader</v>
          </cell>
          <cell r="AD221" t="str">
            <v>EYE</v>
          </cell>
          <cell r="AE221" t="str">
            <v>Yes</v>
          </cell>
          <cell r="AF221" t="str">
            <v>No</v>
          </cell>
          <cell r="AG221" t="str">
            <v>Yes</v>
          </cell>
          <cell r="AI221">
            <v>326380</v>
          </cell>
          <cell r="AJ221" t="str">
            <v>Yes</v>
          </cell>
          <cell r="AK221" t="str">
            <v>Yes</v>
          </cell>
          <cell r="AL221" t="str">
            <v>No</v>
          </cell>
        </row>
        <row r="222">
          <cell r="A222" t="str">
            <v>N/A</v>
          </cell>
          <cell r="B222" t="str">
            <v>JoJo's House</v>
          </cell>
          <cell r="C222" t="e">
            <v>#REF!</v>
          </cell>
          <cell r="D222" t="e">
            <v>#REF!</v>
          </cell>
          <cell r="E222" t="str">
            <v>PE12 7NE</v>
          </cell>
          <cell r="F222" t="e">
            <v>#REF!</v>
          </cell>
          <cell r="G222" t="str">
            <v>As per mailing address</v>
          </cell>
          <cell r="H222" t="str">
            <v>Joanne Evans</v>
          </cell>
          <cell r="I222" t="str">
            <v>Childminder</v>
          </cell>
          <cell r="J222" t="str">
            <v>01406 422539/ 077923 21620</v>
          </cell>
          <cell r="K222" t="str">
            <v>joanne.evans42@btinternet.com</v>
          </cell>
          <cell r="L222" t="str">
            <v>42 Chesnut Avenue</v>
          </cell>
          <cell r="O222" t="str">
            <v>Holbeach</v>
          </cell>
          <cell r="P222" t="str">
            <v>PE12 7NE</v>
          </cell>
          <cell r="T222" t="str">
            <v>Awaiting</v>
          </cell>
          <cell r="X222" t="str">
            <v>Childminder</v>
          </cell>
          <cell r="Y222" t="str">
            <v>Childminder</v>
          </cell>
          <cell r="Z222" t="str">
            <v>Childminder</v>
          </cell>
          <cell r="AA222" t="str">
            <v>n/a</v>
          </cell>
          <cell r="AB222" t="str">
            <v>Sole Trader</v>
          </cell>
          <cell r="AD222" t="str">
            <v>Non EYE</v>
          </cell>
          <cell r="AE222" t="str">
            <v>Non EYE</v>
          </cell>
          <cell r="AF222" t="str">
            <v>No</v>
          </cell>
          <cell r="AG222" t="str">
            <v>No</v>
          </cell>
          <cell r="AH222" t="str">
            <v>Yes</v>
          </cell>
          <cell r="AI222" t="str">
            <v>Non EYE</v>
          </cell>
          <cell r="AJ222" t="str">
            <v>No</v>
          </cell>
          <cell r="AK222" t="str">
            <v>No</v>
          </cell>
          <cell r="AL222" t="str">
            <v>No</v>
          </cell>
        </row>
        <row r="223">
          <cell r="A223">
            <v>684094</v>
          </cell>
          <cell r="B223" t="str">
            <v xml:space="preserve">Jo's Juniors </v>
          </cell>
          <cell r="C223" t="e">
            <v>#REF!</v>
          </cell>
          <cell r="D223" t="e">
            <v>#REF!</v>
          </cell>
          <cell r="E223" t="str">
            <v>LN1 2TD</v>
          </cell>
          <cell r="F223" t="e">
            <v>#REF!</v>
          </cell>
          <cell r="G223" t="str">
            <v>As per mailing address</v>
          </cell>
          <cell r="H223" t="str">
            <v xml:space="preserve">Joanne Elizabeth Rodd </v>
          </cell>
          <cell r="I223" t="str">
            <v>Childminder</v>
          </cell>
          <cell r="J223" t="str">
            <v>01522731579</v>
          </cell>
          <cell r="K223" t="str">
            <v>ellse3@hotmail.com</v>
          </cell>
          <cell r="L223" t="str">
            <v>16 Vulcan drive</v>
          </cell>
          <cell r="N223" t="str">
            <v>Scampton</v>
          </cell>
          <cell r="O223" t="str">
            <v>Lincoln</v>
          </cell>
          <cell r="P223" t="str">
            <v>LN1 2TD</v>
          </cell>
          <cell r="R223" t="str">
            <v xml:space="preserve">Joanne Elizabeth Rodd </v>
          </cell>
          <cell r="S223">
            <v>487660</v>
          </cell>
          <cell r="T223" t="str">
            <v>Awaiting</v>
          </cell>
          <cell r="U223" t="str">
            <v>Awaiting</v>
          </cell>
          <cell r="X223" t="str">
            <v>Childminder</v>
          </cell>
          <cell r="Y223" t="str">
            <v>Childminder</v>
          </cell>
          <cell r="Z223" t="str">
            <v>Childminder</v>
          </cell>
          <cell r="AA223" t="str">
            <v>n/a</v>
          </cell>
          <cell r="AB223" t="str">
            <v>Sole Trader</v>
          </cell>
          <cell r="AC223" t="str">
            <v>Jo's Juniors</v>
          </cell>
          <cell r="AD223" t="str">
            <v>EYE</v>
          </cell>
          <cell r="AE223" t="str">
            <v>Yes</v>
          </cell>
          <cell r="AF223" t="str">
            <v>Yes</v>
          </cell>
          <cell r="AG223" t="str">
            <v>Yes</v>
          </cell>
          <cell r="AI223">
            <v>326354</v>
          </cell>
          <cell r="AK223" t="str">
            <v>Yes</v>
          </cell>
        </row>
        <row r="224">
          <cell r="A224">
            <v>684091</v>
          </cell>
          <cell r="B224" t="str">
            <v>Jo's SuperstarsChildminding Services</v>
          </cell>
          <cell r="C224" t="e">
            <v>#REF!</v>
          </cell>
          <cell r="D224" t="e">
            <v>#REF!</v>
          </cell>
          <cell r="E224" t="str">
            <v>LN6 8SX</v>
          </cell>
          <cell r="F224" t="e">
            <v>#REF!</v>
          </cell>
          <cell r="G224" t="str">
            <v>As per mailing address</v>
          </cell>
          <cell r="H224" t="str">
            <v>Joanne Sharpe</v>
          </cell>
          <cell r="I224" t="str">
            <v>Childminder</v>
          </cell>
          <cell r="J224" t="str">
            <v>01522 416398</v>
          </cell>
          <cell r="K224" t="str">
            <v>joannesharpe76@yahoo.co.uk</v>
          </cell>
          <cell r="L224" t="str">
            <v>9 Wetherby Crescent</v>
          </cell>
          <cell r="N224" t="str">
            <v>North Hykeham</v>
          </cell>
          <cell r="O224" t="str">
            <v>Lincoln</v>
          </cell>
          <cell r="P224" t="str">
            <v>LN6 8SX</v>
          </cell>
          <cell r="R224" t="str">
            <v>Joanne Sharpe</v>
          </cell>
          <cell r="S224">
            <v>488058</v>
          </cell>
          <cell r="T224" t="str">
            <v>Awaiting</v>
          </cell>
          <cell r="U224" t="str">
            <v>Awaiting</v>
          </cell>
          <cell r="X224" t="str">
            <v>Childminder</v>
          </cell>
          <cell r="Y224" t="str">
            <v>Childminder</v>
          </cell>
          <cell r="Z224" t="str">
            <v>Childminder</v>
          </cell>
          <cell r="AA224" t="str">
            <v>n/a</v>
          </cell>
          <cell r="AB224" t="str">
            <v>Sole Trader</v>
          </cell>
          <cell r="AD224" t="str">
            <v>EYE</v>
          </cell>
          <cell r="AE224" t="str">
            <v>Yes</v>
          </cell>
          <cell r="AF224" t="str">
            <v>No</v>
          </cell>
          <cell r="AG224" t="str">
            <v>No</v>
          </cell>
          <cell r="AI224">
            <v>325528</v>
          </cell>
          <cell r="AJ224" t="str">
            <v>No</v>
          </cell>
          <cell r="AK224" t="str">
            <v>No</v>
          </cell>
          <cell r="AL224" t="str">
            <v>No</v>
          </cell>
        </row>
        <row r="225">
          <cell r="A225">
            <v>684114</v>
          </cell>
          <cell r="B225" t="str">
            <v>Josephine Hewitt</v>
          </cell>
          <cell r="C225" t="e">
            <v>#REF!</v>
          </cell>
          <cell r="D225" t="e">
            <v>#REF!</v>
          </cell>
          <cell r="E225" t="str">
            <v>LN6 8LE</v>
          </cell>
          <cell r="F225" t="e">
            <v>#REF!</v>
          </cell>
          <cell r="G225" t="str">
            <v>As per mailing address</v>
          </cell>
          <cell r="H225" t="str">
            <v>Josephine Hewitt</v>
          </cell>
          <cell r="I225" t="str">
            <v>Childminder</v>
          </cell>
          <cell r="J225" t="str">
            <v>07769680534</v>
          </cell>
          <cell r="K225" t="str">
            <v>johewitt23@googlemail.com</v>
          </cell>
          <cell r="L225" t="str">
            <v>178 Newark Road</v>
          </cell>
          <cell r="N225" t="str">
            <v>North Hykeham</v>
          </cell>
          <cell r="O225" t="str">
            <v>Lincoln</v>
          </cell>
          <cell r="P225" t="str">
            <v>LN6 8LE</v>
          </cell>
          <cell r="R225" t="str">
            <v>Josephine Hewitt</v>
          </cell>
          <cell r="S225">
            <v>208994</v>
          </cell>
          <cell r="T225" t="str">
            <v>Good</v>
          </cell>
          <cell r="U225">
            <v>42199</v>
          </cell>
          <cell r="X225" t="str">
            <v>Childminder</v>
          </cell>
          <cell r="Y225" t="str">
            <v>Childminder</v>
          </cell>
          <cell r="Z225" t="str">
            <v>Childminder</v>
          </cell>
          <cell r="AA225" t="str">
            <v>n/a</v>
          </cell>
          <cell r="AB225" t="str">
            <v>Sole Trader</v>
          </cell>
          <cell r="AD225" t="str">
            <v>EYE</v>
          </cell>
          <cell r="AE225" t="str">
            <v>Yes</v>
          </cell>
          <cell r="AF225" t="str">
            <v>Yes</v>
          </cell>
          <cell r="AG225" t="str">
            <v>Yes</v>
          </cell>
          <cell r="AI225">
            <v>327245</v>
          </cell>
          <cell r="AK225" t="str">
            <v>Yes</v>
          </cell>
        </row>
        <row r="226">
          <cell r="A226">
            <v>684116</v>
          </cell>
          <cell r="B226" t="str">
            <v>Julie Ann Roe</v>
          </cell>
          <cell r="C226" t="e">
            <v>#REF!</v>
          </cell>
          <cell r="D226" t="e">
            <v>#REF!</v>
          </cell>
          <cell r="E226" t="str">
            <v>LN5 9AU</v>
          </cell>
          <cell r="F226" t="e">
            <v>#REF!</v>
          </cell>
          <cell r="G226" t="str">
            <v>As per mailing address</v>
          </cell>
          <cell r="H226" t="str">
            <v>Julie Ann Roe</v>
          </cell>
          <cell r="I226" t="str">
            <v>Childminder</v>
          </cell>
          <cell r="J226" t="str">
            <v xml:space="preserve">01522 721617 </v>
          </cell>
          <cell r="K226" t="str">
            <v>groe271@btinternet.com</v>
          </cell>
          <cell r="L226" t="str">
            <v>13 Renfrew Close</v>
          </cell>
          <cell r="O226" t="str">
            <v>Lincoln</v>
          </cell>
          <cell r="P226" t="str">
            <v>LN5 9AU</v>
          </cell>
          <cell r="R226" t="str">
            <v>Julie Ann Roe</v>
          </cell>
          <cell r="S226">
            <v>208815</v>
          </cell>
          <cell r="T226" t="str">
            <v>Good</v>
          </cell>
          <cell r="X226" t="str">
            <v>Childminder</v>
          </cell>
          <cell r="Y226" t="str">
            <v>Childminder</v>
          </cell>
          <cell r="Z226" t="str">
            <v>Childminder</v>
          </cell>
          <cell r="AA226" t="str">
            <v>n/a</v>
          </cell>
          <cell r="AB226" t="str">
            <v>Sole Trader</v>
          </cell>
          <cell r="AD226" t="str">
            <v>EYE</v>
          </cell>
          <cell r="AE226" t="str">
            <v>Yes</v>
          </cell>
          <cell r="AF226" t="str">
            <v>Yes</v>
          </cell>
          <cell r="AG226" t="str">
            <v>Yes</v>
          </cell>
          <cell r="AI226">
            <v>327255</v>
          </cell>
        </row>
        <row r="227">
          <cell r="A227">
            <v>683887</v>
          </cell>
          <cell r="B227" t="str">
            <v>Julie Beeken</v>
          </cell>
          <cell r="C227" t="e">
            <v>#REF!</v>
          </cell>
          <cell r="D227" t="e">
            <v>#REF!</v>
          </cell>
          <cell r="E227" t="str">
            <v>PE6 8PY</v>
          </cell>
          <cell r="F227" t="e">
            <v>#REF!</v>
          </cell>
          <cell r="G227" t="str">
            <v>As per mailing address</v>
          </cell>
          <cell r="H227" t="str">
            <v>Julie Beeken</v>
          </cell>
          <cell r="I227" t="str">
            <v>Childminder</v>
          </cell>
          <cell r="J227" t="str">
            <v>01778 347559</v>
          </cell>
          <cell r="K227" t="str">
            <v>juliebeeken@hotmail.co.uk</v>
          </cell>
          <cell r="L227" t="str">
            <v>116 Manor Way</v>
          </cell>
          <cell r="N227" t="str">
            <v>Deeping St James</v>
          </cell>
          <cell r="O227" t="str">
            <v>Peterborough</v>
          </cell>
          <cell r="P227" t="str">
            <v>PE6 8PY</v>
          </cell>
          <cell r="S227">
            <v>209247</v>
          </cell>
          <cell r="T227" t="str">
            <v>Good</v>
          </cell>
          <cell r="U227">
            <v>42583</v>
          </cell>
          <cell r="V227" t="str">
            <v>Requires Improvement</v>
          </cell>
          <cell r="W227">
            <v>41912</v>
          </cell>
          <cell r="X227" t="str">
            <v>Childminder</v>
          </cell>
          <cell r="Y227" t="str">
            <v>Childminder</v>
          </cell>
          <cell r="Z227" t="str">
            <v>Childminder</v>
          </cell>
          <cell r="AA227" t="str">
            <v>n/a</v>
          </cell>
          <cell r="AB227" t="str">
            <v>Sole Trader</v>
          </cell>
          <cell r="AD227" t="str">
            <v>EYE</v>
          </cell>
          <cell r="AE227" t="str">
            <v>Yes</v>
          </cell>
          <cell r="AF227" t="str">
            <v>No</v>
          </cell>
          <cell r="AG227" t="str">
            <v xml:space="preserve">Yes </v>
          </cell>
          <cell r="AI227">
            <v>303460</v>
          </cell>
          <cell r="AJ227" t="str">
            <v>No</v>
          </cell>
          <cell r="AK227" t="str">
            <v>No</v>
          </cell>
          <cell r="AL227" t="str">
            <v>No</v>
          </cell>
        </row>
        <row r="228">
          <cell r="A228">
            <v>683837</v>
          </cell>
          <cell r="B228" t="str">
            <v>Julie Camplin</v>
          </cell>
          <cell r="C228" t="e">
            <v>#REF!</v>
          </cell>
          <cell r="D228" t="e">
            <v>#REF!</v>
          </cell>
          <cell r="E228" t="str">
            <v>LN5 9QG</v>
          </cell>
          <cell r="F228" t="e">
            <v>#REF!</v>
          </cell>
          <cell r="G228" t="str">
            <v>As per mailing address</v>
          </cell>
          <cell r="H228" t="str">
            <v>Julie Camplin</v>
          </cell>
          <cell r="I228" t="str">
            <v>Childminder</v>
          </cell>
          <cell r="J228" t="str">
            <v>01522 721050</v>
          </cell>
          <cell r="K228" t="str">
            <v>juliecamplin@hotmail.co.uk</v>
          </cell>
          <cell r="L228" t="str">
            <v>Alexandra Cottage</v>
          </cell>
          <cell r="M228" t="str">
            <v>Farr Lane</v>
          </cell>
          <cell r="N228" t="str">
            <v>Waddington</v>
          </cell>
          <cell r="O228" t="str">
            <v>Lincoln</v>
          </cell>
          <cell r="P228" t="str">
            <v>LN5 9QG</v>
          </cell>
          <cell r="S228">
            <v>394114</v>
          </cell>
          <cell r="T228" t="str">
            <v>Good</v>
          </cell>
          <cell r="U228">
            <v>41837</v>
          </cell>
          <cell r="V228" t="str">
            <v>Satisfactory</v>
          </cell>
          <cell r="W228">
            <v>40143</v>
          </cell>
          <cell r="X228" t="str">
            <v>Childminder</v>
          </cell>
          <cell r="Y228" t="str">
            <v>Childminder</v>
          </cell>
          <cell r="Z228" t="str">
            <v>Childminder</v>
          </cell>
          <cell r="AA228" t="str">
            <v>n/a</v>
          </cell>
          <cell r="AB228" t="str">
            <v>Sole Trader</v>
          </cell>
          <cell r="AD228" t="str">
            <v>EYE</v>
          </cell>
          <cell r="AE228" t="str">
            <v>Yes</v>
          </cell>
          <cell r="AF228" t="str">
            <v>No</v>
          </cell>
          <cell r="AG228" t="str">
            <v>Yes</v>
          </cell>
          <cell r="AI228">
            <v>303330</v>
          </cell>
          <cell r="AJ228" t="str">
            <v>No</v>
          </cell>
          <cell r="AK228" t="str">
            <v>No</v>
          </cell>
          <cell r="AL228" t="str">
            <v>No</v>
          </cell>
        </row>
        <row r="229">
          <cell r="A229">
            <v>684030</v>
          </cell>
          <cell r="B229" t="str">
            <v>Julie Chambers</v>
          </cell>
          <cell r="C229" t="e">
            <v>#REF!</v>
          </cell>
          <cell r="D229" t="e">
            <v>#REF!</v>
          </cell>
          <cell r="E229" t="str">
            <v>LN4 1RL</v>
          </cell>
          <cell r="F229" t="e">
            <v>#REF!</v>
          </cell>
          <cell r="G229" t="str">
            <v>As per mailing address</v>
          </cell>
          <cell r="H229" t="str">
            <v>Julie Chambers</v>
          </cell>
          <cell r="I229" t="str">
            <v>Childminder</v>
          </cell>
          <cell r="J229" t="str">
            <v>07825648562</v>
          </cell>
          <cell r="K229" t="str">
            <v>julie_chambers28@hotmail.co.uk</v>
          </cell>
          <cell r="L229" t="str">
            <v>28 Martin Close</v>
          </cell>
          <cell r="N229" t="str">
            <v>Heighington</v>
          </cell>
          <cell r="O229" t="str">
            <v>Lincoln</v>
          </cell>
          <cell r="P229" t="str">
            <v>LN4 1RL</v>
          </cell>
          <cell r="S229">
            <v>208981</v>
          </cell>
          <cell r="T229" t="str">
            <v>Good</v>
          </cell>
          <cell r="U229">
            <v>42426</v>
          </cell>
          <cell r="V229" t="str">
            <v>Good</v>
          </cell>
          <cell r="W229">
            <v>40609</v>
          </cell>
          <cell r="X229" t="str">
            <v>Childminder</v>
          </cell>
          <cell r="Y229" t="str">
            <v>Childminder</v>
          </cell>
          <cell r="Z229" t="str">
            <v>Childminder</v>
          </cell>
          <cell r="AA229" t="str">
            <v>n/a</v>
          </cell>
          <cell r="AB229" t="str">
            <v>Sole Trader</v>
          </cell>
          <cell r="AD229" t="str">
            <v>EYE</v>
          </cell>
          <cell r="AE229" t="str">
            <v>Yes</v>
          </cell>
          <cell r="AF229" t="str">
            <v>No</v>
          </cell>
          <cell r="AG229" t="str">
            <v>Yes</v>
          </cell>
          <cell r="AI229">
            <v>322890</v>
          </cell>
          <cell r="AJ229" t="str">
            <v>No</v>
          </cell>
          <cell r="AK229" t="str">
            <v>Yes</v>
          </cell>
          <cell r="AL229" t="str">
            <v>No</v>
          </cell>
        </row>
        <row r="230">
          <cell r="A230">
            <v>533154</v>
          </cell>
          <cell r="B230" t="str">
            <v xml:space="preserve">Julie Mustoe  </v>
          </cell>
          <cell r="C230" t="e">
            <v>#REF!</v>
          </cell>
          <cell r="D230" t="e">
            <v>#REF!</v>
          </cell>
          <cell r="E230" t="str">
            <v>PE11 3RS</v>
          </cell>
          <cell r="F230" t="e">
            <v>#REF!</v>
          </cell>
          <cell r="G230" t="str">
            <v>As per mailing address</v>
          </cell>
          <cell r="H230" t="str">
            <v xml:space="preserve">Julie Mustoe  </v>
          </cell>
          <cell r="I230" t="str">
            <v>Childminder</v>
          </cell>
          <cell r="J230" t="str">
            <v>01775 766149</v>
          </cell>
          <cell r="K230" t="str">
            <v>Mustdav@aol.com</v>
          </cell>
          <cell r="L230" t="str">
            <v>13 The Chase</v>
          </cell>
          <cell r="N230" t="str">
            <v>Pinchbeck</v>
          </cell>
          <cell r="O230" t="str">
            <v>Spalding</v>
          </cell>
          <cell r="P230" t="str">
            <v>PE11 3RS</v>
          </cell>
          <cell r="S230">
            <v>209168</v>
          </cell>
          <cell r="T230" t="str">
            <v>Outstanding</v>
          </cell>
          <cell r="U230">
            <v>42390</v>
          </cell>
          <cell r="V230" t="str">
            <v>Outstanding</v>
          </cell>
          <cell r="W230">
            <v>40562</v>
          </cell>
          <cell r="X230" t="str">
            <v>Childminder</v>
          </cell>
          <cell r="Y230" t="str">
            <v>Childminder</v>
          </cell>
          <cell r="Z230" t="str">
            <v>Childminder</v>
          </cell>
          <cell r="AA230" t="str">
            <v>n/a</v>
          </cell>
          <cell r="AB230" t="str">
            <v>Sole Trader</v>
          </cell>
          <cell r="AD230" t="str">
            <v>EYE</v>
          </cell>
          <cell r="AE230" t="str">
            <v>Yes</v>
          </cell>
          <cell r="AF230" t="str">
            <v>Yes</v>
          </cell>
          <cell r="AG230" t="str">
            <v>Yes</v>
          </cell>
          <cell r="AI230">
            <v>302682</v>
          </cell>
          <cell r="AJ230" t="str">
            <v>No</v>
          </cell>
          <cell r="AK230" t="str">
            <v>No</v>
          </cell>
          <cell r="AL230" t="str">
            <v>No</v>
          </cell>
        </row>
        <row r="231">
          <cell r="A231" t="str">
            <v>N/A</v>
          </cell>
          <cell r="B231" t="str">
            <v>Julie Walker</v>
          </cell>
          <cell r="C231" t="e">
            <v>#REF!</v>
          </cell>
          <cell r="D231" t="e">
            <v>#REF!</v>
          </cell>
          <cell r="E231" t="str">
            <v>LN5 8ST</v>
          </cell>
          <cell r="F231" t="e">
            <v>#REF!</v>
          </cell>
          <cell r="G231" t="str">
            <v>As per mailing address</v>
          </cell>
          <cell r="H231" t="str">
            <v>Julie Walker</v>
          </cell>
          <cell r="I231" t="str">
            <v>Childminder</v>
          </cell>
          <cell r="J231" t="str">
            <v>01522809218</v>
          </cell>
          <cell r="K231" t="str">
            <v>juliewalker16@hotmail.com</v>
          </cell>
          <cell r="L231" t="str">
            <v>14 Calder Road</v>
          </cell>
          <cell r="O231" t="str">
            <v>Lincoln</v>
          </cell>
          <cell r="P231" t="str">
            <v>LN5 8ST</v>
          </cell>
          <cell r="S231">
            <v>356160</v>
          </cell>
          <cell r="T231" t="str">
            <v>Good</v>
          </cell>
          <cell r="U231">
            <v>42411</v>
          </cell>
          <cell r="V231" t="str">
            <v>Requires Improvement</v>
          </cell>
          <cell r="W231">
            <v>41233</v>
          </cell>
          <cell r="X231" t="str">
            <v>Childminder</v>
          </cell>
          <cell r="Y231" t="str">
            <v>Childminder</v>
          </cell>
          <cell r="Z231" t="str">
            <v>Childminder</v>
          </cell>
          <cell r="AA231" t="str">
            <v>n/a</v>
          </cell>
          <cell r="AB231" t="str">
            <v>Sole Trader</v>
          </cell>
          <cell r="AD231" t="str">
            <v>Non EYE</v>
          </cell>
          <cell r="AE231" t="str">
            <v>Non EYE</v>
          </cell>
          <cell r="AF231" t="str">
            <v>No</v>
          </cell>
          <cell r="AG231" t="str">
            <v>No</v>
          </cell>
          <cell r="AI231" t="str">
            <v>Non EYE</v>
          </cell>
        </row>
        <row r="232">
          <cell r="A232">
            <v>683800</v>
          </cell>
          <cell r="B232" t="str">
            <v>Jump 4 Joy Childcare</v>
          </cell>
          <cell r="C232" t="e">
            <v>#REF!</v>
          </cell>
          <cell r="D232" t="e">
            <v>#REF!</v>
          </cell>
          <cell r="E232" t="str">
            <v>PE11 1JH</v>
          </cell>
          <cell r="F232" t="e">
            <v>#REF!</v>
          </cell>
          <cell r="G232" t="str">
            <v>As per mailing address</v>
          </cell>
          <cell r="H232" t="str">
            <v xml:space="preserve">Janice Wilson </v>
          </cell>
          <cell r="I232" t="str">
            <v>Childminder</v>
          </cell>
          <cell r="J232" t="str">
            <v>07951 045293</v>
          </cell>
          <cell r="K232" t="str">
            <v>janicelynnwilson1971@gmail.com</v>
          </cell>
          <cell r="L232" t="str">
            <v>26 Hawthorn Bank</v>
          </cell>
          <cell r="O232" t="str">
            <v>Spalding</v>
          </cell>
          <cell r="P232" t="str">
            <v>PE11 1JH</v>
          </cell>
          <cell r="S232">
            <v>437620</v>
          </cell>
          <cell r="T232" t="str">
            <v>Good</v>
          </cell>
          <cell r="U232">
            <v>42349</v>
          </cell>
          <cell r="V232" t="str">
            <v>Good</v>
          </cell>
          <cell r="W232">
            <v>41033</v>
          </cell>
          <cell r="X232" t="str">
            <v>Childminder</v>
          </cell>
          <cell r="Y232" t="str">
            <v>Childminder</v>
          </cell>
          <cell r="Z232" t="str">
            <v>Childminder</v>
          </cell>
          <cell r="AA232" t="str">
            <v>n/a</v>
          </cell>
          <cell r="AB232" t="str">
            <v>Sole Trader</v>
          </cell>
          <cell r="AD232" t="str">
            <v>EYE</v>
          </cell>
          <cell r="AE232" t="str">
            <v>Yes</v>
          </cell>
          <cell r="AF232" t="str">
            <v>Yes</v>
          </cell>
          <cell r="AG232" t="str">
            <v>Yes</v>
          </cell>
          <cell r="AI232">
            <v>310166</v>
          </cell>
          <cell r="AJ232" t="str">
            <v>No</v>
          </cell>
          <cell r="AK232" t="str">
            <v>No</v>
          </cell>
          <cell r="AL232" t="str">
            <v>No</v>
          </cell>
        </row>
        <row r="233">
          <cell r="A233">
            <v>684040</v>
          </cell>
          <cell r="B233" t="str">
            <v>Jumping Jacks</v>
          </cell>
          <cell r="C233" t="e">
            <v>#REF!</v>
          </cell>
          <cell r="D233" t="e">
            <v>#REF!</v>
          </cell>
          <cell r="E233" t="str">
            <v>NG32 3PD</v>
          </cell>
          <cell r="F233" t="e">
            <v>#REF!</v>
          </cell>
          <cell r="G233" t="str">
            <v>As per mailing address</v>
          </cell>
          <cell r="H233" t="str">
            <v>Julie Higgins</v>
          </cell>
          <cell r="I233" t="str">
            <v>Childminder</v>
          </cell>
          <cell r="J233" t="str">
            <v>01400 230602</v>
          </cell>
          <cell r="K233" t="str">
            <v>jahiggins21@hotmail.co.uk</v>
          </cell>
          <cell r="L233" t="str">
            <v>20 School Lane</v>
          </cell>
          <cell r="N233" t="str">
            <v>Wilsford</v>
          </cell>
          <cell r="O233" t="str">
            <v>Grantham</v>
          </cell>
          <cell r="P233" t="str">
            <v>NG32 3PD</v>
          </cell>
          <cell r="S233">
            <v>432720</v>
          </cell>
          <cell r="T233" t="str">
            <v>Good</v>
          </cell>
          <cell r="U233">
            <v>42410</v>
          </cell>
          <cell r="V233" t="str">
            <v>Satisfactory</v>
          </cell>
          <cell r="W233">
            <v>41235</v>
          </cell>
          <cell r="X233" t="str">
            <v>Childminder</v>
          </cell>
          <cell r="Y233" t="str">
            <v>Childminder</v>
          </cell>
          <cell r="Z233" t="str">
            <v>Childminder</v>
          </cell>
          <cell r="AA233" t="str">
            <v>n/a</v>
          </cell>
          <cell r="AB233" t="str">
            <v>Sole Trader</v>
          </cell>
          <cell r="AD233" t="str">
            <v>EYE</v>
          </cell>
          <cell r="AE233" t="str">
            <v>Yes</v>
          </cell>
          <cell r="AF233" t="str">
            <v>No</v>
          </cell>
          <cell r="AG233" t="str">
            <v>Yes</v>
          </cell>
          <cell r="AI233">
            <v>321265</v>
          </cell>
          <cell r="AJ233" t="str">
            <v>No</v>
          </cell>
          <cell r="AK233" t="str">
            <v>No</v>
          </cell>
          <cell r="AL233" t="str">
            <v>No</v>
          </cell>
        </row>
        <row r="234">
          <cell r="A234">
            <v>684151</v>
          </cell>
          <cell r="B234" t="str">
            <v>June White</v>
          </cell>
          <cell r="C234" t="e">
            <v>#REF!</v>
          </cell>
          <cell r="D234" t="e">
            <v>#REF!</v>
          </cell>
          <cell r="E234" t="str">
            <v>LN12 1DD</v>
          </cell>
          <cell r="F234" t="e">
            <v>#REF!</v>
          </cell>
          <cell r="G234" t="str">
            <v>As per mailing address</v>
          </cell>
          <cell r="H234" t="str">
            <v xml:space="preserve">June White </v>
          </cell>
          <cell r="I234" t="str">
            <v xml:space="preserve">Childminder </v>
          </cell>
          <cell r="J234" t="str">
            <v xml:space="preserve">01507 479948 </v>
          </cell>
          <cell r="K234" t="str">
            <v>clairedane@live.co.uk</v>
          </cell>
          <cell r="L234" t="str">
            <v>37 Kingsley Road</v>
          </cell>
          <cell r="O234" t="str">
            <v>Mablethorpe</v>
          </cell>
          <cell r="P234" t="str">
            <v>LN12 1DD</v>
          </cell>
          <cell r="R234" t="str">
            <v>June White</v>
          </cell>
          <cell r="S234">
            <v>208857</v>
          </cell>
          <cell r="T234" t="str">
            <v>Good</v>
          </cell>
          <cell r="U234">
            <v>42523</v>
          </cell>
          <cell r="X234" t="str">
            <v>Childminder</v>
          </cell>
          <cell r="Y234" t="str">
            <v>Childminder</v>
          </cell>
          <cell r="Z234" t="str">
            <v>Childminder</v>
          </cell>
          <cell r="AA234" t="str">
            <v>n/a</v>
          </cell>
          <cell r="AB234" t="str">
            <v>Sole Trader</v>
          </cell>
          <cell r="AD234" t="str">
            <v>EYE</v>
          </cell>
          <cell r="AE234" t="str">
            <v>Yes</v>
          </cell>
          <cell r="AF234" t="str">
            <v>Yes</v>
          </cell>
          <cell r="AG234" t="str">
            <v>Yes</v>
          </cell>
          <cell r="AI234">
            <v>330121</v>
          </cell>
        </row>
        <row r="235">
          <cell r="A235">
            <v>684127</v>
          </cell>
          <cell r="B235" t="str">
            <v xml:space="preserve">Karen Clarke Childminder </v>
          </cell>
          <cell r="C235" t="str">
            <v>North Kesteven</v>
          </cell>
          <cell r="D235" t="str">
            <v>Waddington West</v>
          </cell>
          <cell r="E235" t="str">
            <v xml:space="preserve"> LN5 9FZ </v>
          </cell>
          <cell r="F235" t="str">
            <v>Waddington Redwood CC</v>
          </cell>
          <cell r="G235" t="str">
            <v>As per mailing address</v>
          </cell>
          <cell r="H235" t="str">
            <v xml:space="preserve">Karen Clarke </v>
          </cell>
          <cell r="I235" t="str">
            <v xml:space="preserve">Childminder </v>
          </cell>
          <cell r="J235" t="str">
            <v xml:space="preserve">01522 720846 </v>
          </cell>
          <cell r="K235" t="str">
            <v>Karenclarke6@aol.com</v>
          </cell>
          <cell r="L235" t="str">
            <v xml:space="preserve">18 Hobart Close </v>
          </cell>
          <cell r="N235" t="str">
            <v>Waddington</v>
          </cell>
          <cell r="O235" t="str">
            <v xml:space="preserve">Lincoln </v>
          </cell>
          <cell r="P235" t="str">
            <v>LN5 9FZ</v>
          </cell>
          <cell r="R235" t="str">
            <v xml:space="preserve">Karen Clarke </v>
          </cell>
          <cell r="S235">
            <v>370273</v>
          </cell>
          <cell r="T235" t="str">
            <v>Good</v>
          </cell>
          <cell r="U235">
            <v>42048</v>
          </cell>
          <cell r="X235" t="str">
            <v>Childminder</v>
          </cell>
          <cell r="Y235" t="str">
            <v>Childminder</v>
          </cell>
          <cell r="Z235" t="str">
            <v>Childminder</v>
          </cell>
          <cell r="AA235" t="str">
            <v>n/a</v>
          </cell>
          <cell r="AB235" t="str">
            <v>Sole Trader</v>
          </cell>
          <cell r="AD235" t="str">
            <v>EYE</v>
          </cell>
          <cell r="AE235" t="str">
            <v>Yes</v>
          </cell>
          <cell r="AF235" t="str">
            <v>Yes</v>
          </cell>
          <cell r="AG235" t="str">
            <v>Yes</v>
          </cell>
          <cell r="AI235">
            <v>328628</v>
          </cell>
        </row>
        <row r="236">
          <cell r="A236">
            <v>683799</v>
          </cell>
          <cell r="B236" t="str">
            <v>Karen Dodds Childminding</v>
          </cell>
          <cell r="C236" t="e">
            <v>#REF!</v>
          </cell>
          <cell r="D236" t="e">
            <v>#REF!</v>
          </cell>
          <cell r="E236" t="str">
            <v>NG34 7UD</v>
          </cell>
          <cell r="F236" t="e">
            <v>#REF!</v>
          </cell>
          <cell r="G236" t="str">
            <v>As per mailing address</v>
          </cell>
          <cell r="H236" t="str">
            <v>Karen Dodds</v>
          </cell>
          <cell r="I236" t="str">
            <v>Childminder</v>
          </cell>
          <cell r="J236" t="str">
            <v>01529 303845</v>
          </cell>
          <cell r="K236" t="str">
            <v>Karen.dodds@hotmail.co.uk</v>
          </cell>
          <cell r="L236" t="str">
            <v>7 Curlew Way</v>
          </cell>
          <cell r="O236" t="str">
            <v>Sleaford</v>
          </cell>
          <cell r="P236" t="str">
            <v>NG34 7UD</v>
          </cell>
          <cell r="S236">
            <v>257423</v>
          </cell>
          <cell r="T236" t="str">
            <v>Good</v>
          </cell>
          <cell r="U236">
            <v>42486</v>
          </cell>
          <cell r="V236" t="str">
            <v>Satisfactory</v>
          </cell>
          <cell r="W236">
            <v>41464</v>
          </cell>
          <cell r="X236" t="str">
            <v>Childminder</v>
          </cell>
          <cell r="Y236" t="str">
            <v>Childminder</v>
          </cell>
          <cell r="Z236" t="str">
            <v>Childminder</v>
          </cell>
          <cell r="AA236" t="str">
            <v>n/a</v>
          </cell>
          <cell r="AB236" t="str">
            <v>Sole Trader</v>
          </cell>
          <cell r="AD236" t="str">
            <v>EYE</v>
          </cell>
          <cell r="AE236" t="str">
            <v>Yes</v>
          </cell>
          <cell r="AF236" t="str">
            <v>No</v>
          </cell>
          <cell r="AG236" t="str">
            <v>Yes</v>
          </cell>
          <cell r="AI236">
            <v>323891</v>
          </cell>
          <cell r="AJ236" t="str">
            <v>No</v>
          </cell>
          <cell r="AK236" t="str">
            <v>No</v>
          </cell>
          <cell r="AL236" t="str">
            <v>No</v>
          </cell>
        </row>
        <row r="237">
          <cell r="A237">
            <v>684037</v>
          </cell>
          <cell r="B237" t="str">
            <v>Karen Hunter</v>
          </cell>
          <cell r="C237" t="e">
            <v>#REF!</v>
          </cell>
          <cell r="D237" t="e">
            <v>#REF!</v>
          </cell>
          <cell r="E237" t="str">
            <v>LN6 0YW</v>
          </cell>
          <cell r="F237" t="e">
            <v>#REF!</v>
          </cell>
          <cell r="G237" t="str">
            <v>As per mailing address</v>
          </cell>
          <cell r="H237" t="str">
            <v>Karen Hunter</v>
          </cell>
          <cell r="I237" t="str">
            <v>Childminder</v>
          </cell>
          <cell r="J237" t="str">
            <v xml:space="preserve">01522 820752 </v>
          </cell>
          <cell r="K237" t="str">
            <v>khkarenhunter@gmail.com</v>
          </cell>
          <cell r="L237" t="str">
            <v>56 Staverton Crescent</v>
          </cell>
          <cell r="O237" t="str">
            <v>Lincoln</v>
          </cell>
          <cell r="P237" t="str">
            <v>LN6 0YW</v>
          </cell>
          <cell r="S237">
            <v>485637</v>
          </cell>
          <cell r="T237" t="str">
            <v>Awaiting</v>
          </cell>
          <cell r="U237" t="str">
            <v>Awaiting</v>
          </cell>
          <cell r="X237" t="str">
            <v>Childminder</v>
          </cell>
          <cell r="Y237" t="str">
            <v>Childminder</v>
          </cell>
          <cell r="Z237" t="str">
            <v>Childminder</v>
          </cell>
          <cell r="AA237" t="str">
            <v>n/a</v>
          </cell>
          <cell r="AB237" t="str">
            <v>Sole Trader</v>
          </cell>
          <cell r="AD237" t="str">
            <v>EYE</v>
          </cell>
          <cell r="AE237" t="str">
            <v>Yes</v>
          </cell>
          <cell r="AF237" t="str">
            <v>Yes</v>
          </cell>
          <cell r="AG237" t="str">
            <v>Yes</v>
          </cell>
          <cell r="AI237">
            <v>320852</v>
          </cell>
          <cell r="AJ237" t="str">
            <v>No</v>
          </cell>
          <cell r="AK237" t="str">
            <v>No</v>
          </cell>
          <cell r="AL237" t="str">
            <v>No</v>
          </cell>
        </row>
        <row r="238">
          <cell r="A238">
            <v>684074</v>
          </cell>
          <cell r="B238" t="str">
            <v>Karen Naunton</v>
          </cell>
          <cell r="C238" t="e">
            <v>#REF!</v>
          </cell>
          <cell r="D238" t="e">
            <v>#REF!</v>
          </cell>
          <cell r="E238" t="str">
            <v>LN4 1RW</v>
          </cell>
          <cell r="F238" t="e">
            <v>#REF!</v>
          </cell>
          <cell r="G238" t="str">
            <v>as per mailing address</v>
          </cell>
          <cell r="H238" t="str">
            <v>Karen Naunton</v>
          </cell>
          <cell r="I238" t="str">
            <v>Childminder</v>
          </cell>
          <cell r="J238" t="str">
            <v>01522 827193</v>
          </cell>
          <cell r="K238" t="str">
            <v>karen.naunton@ntlworld.com</v>
          </cell>
          <cell r="L238" t="str">
            <v>6 Lintin Close</v>
          </cell>
          <cell r="N238" t="str">
            <v>Heignington</v>
          </cell>
          <cell r="O238" t="str">
            <v>Lincoln</v>
          </cell>
          <cell r="P238" t="str">
            <v>LN4 1RW</v>
          </cell>
          <cell r="S238">
            <v>954403</v>
          </cell>
          <cell r="T238" t="str">
            <v>Good</v>
          </cell>
          <cell r="U238">
            <v>42293</v>
          </cell>
          <cell r="V238" t="str">
            <v>Good</v>
          </cell>
          <cell r="W238">
            <v>40624</v>
          </cell>
          <cell r="X238" t="str">
            <v>Childminder</v>
          </cell>
          <cell r="Y238" t="str">
            <v>Childminder</v>
          </cell>
          <cell r="Z238" t="str">
            <v>Childminder</v>
          </cell>
          <cell r="AA238" t="str">
            <v>n/a</v>
          </cell>
          <cell r="AB238" t="str">
            <v>Sole Trader</v>
          </cell>
          <cell r="AD238" t="str">
            <v>EYE</v>
          </cell>
          <cell r="AE238" t="str">
            <v>Yes</v>
          </cell>
          <cell r="AF238" t="str">
            <v>Yes</v>
          </cell>
          <cell r="AG238" t="str">
            <v>Yes</v>
          </cell>
          <cell r="AI238">
            <v>324802</v>
          </cell>
          <cell r="AJ238" t="str">
            <v>No</v>
          </cell>
          <cell r="AK238" t="str">
            <v>No</v>
          </cell>
          <cell r="AL238" t="str">
            <v>No</v>
          </cell>
        </row>
        <row r="239">
          <cell r="A239">
            <v>684007</v>
          </cell>
          <cell r="B239" t="str">
            <v>Karen's Childminding Service</v>
          </cell>
          <cell r="C239" t="e">
            <v>#REF!</v>
          </cell>
          <cell r="D239" t="e">
            <v>#REF!</v>
          </cell>
          <cell r="E239" t="str">
            <v>PE20 3EA</v>
          </cell>
          <cell r="F239" t="e">
            <v>#REF!</v>
          </cell>
          <cell r="G239" t="str">
            <v>As per mailing address</v>
          </cell>
          <cell r="H239" t="str">
            <v>Karen Webb</v>
          </cell>
          <cell r="I239" t="str">
            <v>Childminder</v>
          </cell>
          <cell r="J239" t="str">
            <v xml:space="preserve">01775 820563 </v>
          </cell>
          <cell r="K239" t="str">
            <v>Karenschildmindingservice@yahoo.co.uk</v>
          </cell>
          <cell r="L239" t="str">
            <v>The Cottage</v>
          </cell>
          <cell r="M239" t="str">
            <v>Friest Lane</v>
          </cell>
          <cell r="N239" t="str">
            <v>Bicker</v>
          </cell>
          <cell r="O239" t="str">
            <v>Boston</v>
          </cell>
          <cell r="P239" t="str">
            <v>PE20 3EA</v>
          </cell>
          <cell r="S239">
            <v>447529</v>
          </cell>
          <cell r="T239" t="str">
            <v>Good</v>
          </cell>
          <cell r="U239">
            <v>42485</v>
          </cell>
          <cell r="V239" t="str">
            <v>Satisfactory</v>
          </cell>
          <cell r="W239">
            <v>41282</v>
          </cell>
          <cell r="X239" t="str">
            <v>Childminder</v>
          </cell>
          <cell r="Y239" t="str">
            <v>Childminder</v>
          </cell>
          <cell r="Z239" t="str">
            <v>Childminder</v>
          </cell>
          <cell r="AA239" t="str">
            <v>n/a</v>
          </cell>
          <cell r="AB239" t="str">
            <v>Sole Trader</v>
          </cell>
          <cell r="AD239" t="str">
            <v>EYE</v>
          </cell>
          <cell r="AE239" t="str">
            <v>Yes</v>
          </cell>
          <cell r="AF239" t="str">
            <v>No</v>
          </cell>
          <cell r="AG239" t="str">
            <v>Yes</v>
          </cell>
          <cell r="AI239">
            <v>322885</v>
          </cell>
          <cell r="AJ239" t="str">
            <v>No</v>
          </cell>
          <cell r="AK239" t="str">
            <v>No</v>
          </cell>
          <cell r="AL239" t="str">
            <v>No</v>
          </cell>
        </row>
        <row r="240">
          <cell r="A240" t="str">
            <v>N/A</v>
          </cell>
          <cell r="B240" t="str">
            <v>Katherine Hodgetts</v>
          </cell>
          <cell r="C240" t="e">
            <v>#REF!</v>
          </cell>
          <cell r="D240" t="e">
            <v>#REF!</v>
          </cell>
          <cell r="E240" t="str">
            <v>LN6 3QA</v>
          </cell>
          <cell r="F240" t="e">
            <v>#REF!</v>
          </cell>
          <cell r="G240" t="str">
            <v>As per mailing address</v>
          </cell>
          <cell r="H240" t="str">
            <v>Katherine Hodgetts</v>
          </cell>
          <cell r="I240" t="str">
            <v>Childminder</v>
          </cell>
          <cell r="J240" t="str">
            <v>01522 685606</v>
          </cell>
          <cell r="K240" t="str">
            <v>k.hodgetts@hotmail.co.uk</v>
          </cell>
          <cell r="L240" t="str">
            <v>31 Kaistor Road</v>
          </cell>
          <cell r="O240" t="str">
            <v>Lincoln</v>
          </cell>
          <cell r="P240" t="str">
            <v>LN6 3QA</v>
          </cell>
          <cell r="S240">
            <v>347299</v>
          </cell>
          <cell r="T240" t="str">
            <v>Good</v>
          </cell>
          <cell r="U240">
            <v>42355</v>
          </cell>
          <cell r="V240" t="str">
            <v>Good</v>
          </cell>
          <cell r="W240">
            <v>40666</v>
          </cell>
          <cell r="X240" t="str">
            <v>Childminder</v>
          </cell>
          <cell r="Y240" t="str">
            <v>Childminder</v>
          </cell>
          <cell r="Z240" t="str">
            <v>Childminder</v>
          </cell>
          <cell r="AA240" t="str">
            <v>n/a</v>
          </cell>
          <cell r="AB240" t="str">
            <v>Sole Trader</v>
          </cell>
          <cell r="AD240" t="str">
            <v>Non EYE</v>
          </cell>
          <cell r="AE240" t="str">
            <v>Non EYE</v>
          </cell>
          <cell r="AF240" t="str">
            <v>No</v>
          </cell>
          <cell r="AG240" t="str">
            <v>No</v>
          </cell>
          <cell r="AH240" t="str">
            <v>Yes</v>
          </cell>
          <cell r="AI240">
            <v>305585</v>
          </cell>
          <cell r="AJ240" t="str">
            <v>No</v>
          </cell>
          <cell r="AK240" t="str">
            <v>No</v>
          </cell>
          <cell r="AL240" t="str">
            <v>No</v>
          </cell>
        </row>
        <row r="241">
          <cell r="A241">
            <v>684066</v>
          </cell>
          <cell r="B241" t="str">
            <v>Katherine Steel Childminding</v>
          </cell>
          <cell r="C241" t="e">
            <v>#REF!</v>
          </cell>
          <cell r="D241" t="e">
            <v>#REF!</v>
          </cell>
          <cell r="E241" t="str">
            <v>LN8 5RB</v>
          </cell>
          <cell r="F241" t="e">
            <v>#REF!</v>
          </cell>
          <cell r="G241" t="str">
            <v>As per mailing address</v>
          </cell>
          <cell r="H241" t="str">
            <v>Katherine Steel</v>
          </cell>
          <cell r="I241" t="str">
            <v>Childminder</v>
          </cell>
          <cell r="J241" t="str">
            <v>07572531890</v>
          </cell>
          <cell r="K241" t="str">
            <v>katesteel74@gmail.com</v>
          </cell>
          <cell r="L241" t="str">
            <v>10 Horncastle Road</v>
          </cell>
          <cell r="O241" t="str">
            <v>Wragby</v>
          </cell>
          <cell r="P241" t="str">
            <v>LN8 5RB</v>
          </cell>
          <cell r="S241">
            <v>336440</v>
          </cell>
          <cell r="T241" t="str">
            <v xml:space="preserve">Good </v>
          </cell>
          <cell r="U241">
            <v>42508</v>
          </cell>
          <cell r="V241" t="str">
            <v>Satisfactory</v>
          </cell>
          <cell r="W241">
            <v>41502</v>
          </cell>
          <cell r="X241" t="str">
            <v>Childminder</v>
          </cell>
          <cell r="Y241" t="str">
            <v>Childminder</v>
          </cell>
          <cell r="Z241" t="str">
            <v>Childminder</v>
          </cell>
          <cell r="AA241" t="str">
            <v>n/a</v>
          </cell>
          <cell r="AB241" t="str">
            <v>Sole Trader</v>
          </cell>
          <cell r="AD241" t="str">
            <v>EYE</v>
          </cell>
          <cell r="AE241" t="str">
            <v>Yes</v>
          </cell>
          <cell r="AF241" t="str">
            <v>Yes</v>
          </cell>
          <cell r="AG241" t="str">
            <v>Yes</v>
          </cell>
          <cell r="AI241">
            <v>323291</v>
          </cell>
          <cell r="AJ241" t="str">
            <v>No</v>
          </cell>
          <cell r="AK241" t="str">
            <v>Yes</v>
          </cell>
          <cell r="AL241" t="str">
            <v>No</v>
          </cell>
        </row>
        <row r="242">
          <cell r="A242">
            <v>533140</v>
          </cell>
          <cell r="B242" t="str">
            <v>Katie's Childcare</v>
          </cell>
          <cell r="C242" t="e">
            <v>#REF!</v>
          </cell>
          <cell r="D242" t="e">
            <v>#REF!</v>
          </cell>
          <cell r="E242" t="str">
            <v>PE12 9NE</v>
          </cell>
          <cell r="F242" t="e">
            <v>#REF!</v>
          </cell>
          <cell r="G242" t="str">
            <v>As per mailing address</v>
          </cell>
          <cell r="H242" t="str">
            <v xml:space="preserve">Katie Peace </v>
          </cell>
          <cell r="I242" t="str">
            <v>Childminder</v>
          </cell>
          <cell r="J242" t="str">
            <v>01406 550450</v>
          </cell>
          <cell r="K242" t="str">
            <v>katiex106@aol.com</v>
          </cell>
          <cell r="L242" t="str">
            <v>Black Barn Cottage</v>
          </cell>
          <cell r="M242" t="str">
            <v>Black Barn</v>
          </cell>
          <cell r="N242" t="str">
            <v>Gedney Drove End</v>
          </cell>
          <cell r="O242" t="str">
            <v>Spalding</v>
          </cell>
          <cell r="P242" t="str">
            <v>PE12 9NE</v>
          </cell>
          <cell r="S242">
            <v>209213</v>
          </cell>
          <cell r="T242" t="str">
            <v>Good</v>
          </cell>
          <cell r="U242">
            <v>42165</v>
          </cell>
          <cell r="V242" t="str">
            <v>Good</v>
          </cell>
          <cell r="W242">
            <v>39729</v>
          </cell>
          <cell r="X242" t="str">
            <v>Childminder</v>
          </cell>
          <cell r="Y242" t="str">
            <v>Childminder</v>
          </cell>
          <cell r="Z242" t="str">
            <v>Childminder</v>
          </cell>
          <cell r="AA242" t="str">
            <v>n/a</v>
          </cell>
          <cell r="AB242" t="str">
            <v>Sole Trader</v>
          </cell>
          <cell r="AD242" t="str">
            <v>EYE</v>
          </cell>
          <cell r="AE242" t="str">
            <v>Yes</v>
          </cell>
          <cell r="AF242" t="str">
            <v>No</v>
          </cell>
          <cell r="AG242" t="str">
            <v>Yes</v>
          </cell>
          <cell r="AI242">
            <v>307115</v>
          </cell>
          <cell r="AJ242" t="str">
            <v>No</v>
          </cell>
          <cell r="AK242" t="str">
            <v>No</v>
          </cell>
          <cell r="AL242" t="str">
            <v>No</v>
          </cell>
        </row>
        <row r="243">
          <cell r="A243">
            <v>683985</v>
          </cell>
          <cell r="B243" t="str">
            <v>Kay's Childminding</v>
          </cell>
          <cell r="C243" t="e">
            <v>#REF!</v>
          </cell>
          <cell r="D243" t="e">
            <v>#REF!</v>
          </cell>
          <cell r="E243" t="str">
            <v>LN4 1GP</v>
          </cell>
          <cell r="F243" t="e">
            <v>#REF!</v>
          </cell>
          <cell r="G243" t="str">
            <v>As per mailing address</v>
          </cell>
          <cell r="H243" t="str">
            <v>Kay Ballam</v>
          </cell>
          <cell r="I243" t="str">
            <v>Childminder</v>
          </cell>
          <cell r="J243" t="str">
            <v>07894 509788</v>
          </cell>
          <cell r="K243" t="str">
            <v>kayballam29@hotmail.co.uk</v>
          </cell>
          <cell r="L243" t="str">
            <v>24 Stevenson Close</v>
          </cell>
          <cell r="N243" t="str">
            <v>Heighington</v>
          </cell>
          <cell r="O243" t="str">
            <v>Lincoln</v>
          </cell>
          <cell r="P243" t="str">
            <v>LN4 1GP</v>
          </cell>
          <cell r="S243">
            <v>429777</v>
          </cell>
          <cell r="T243" t="str">
            <v>Good</v>
          </cell>
          <cell r="U243">
            <v>41778</v>
          </cell>
          <cell r="X243" t="str">
            <v>Childminder</v>
          </cell>
          <cell r="Y243" t="str">
            <v>Childminder</v>
          </cell>
          <cell r="Z243" t="str">
            <v>Childminder</v>
          </cell>
          <cell r="AA243" t="str">
            <v>n/a</v>
          </cell>
          <cell r="AB243" t="str">
            <v>Sole Trader</v>
          </cell>
          <cell r="AD243" t="str">
            <v>EYE</v>
          </cell>
          <cell r="AE243" t="str">
            <v>Yes</v>
          </cell>
          <cell r="AF243" t="str">
            <v>Yes</v>
          </cell>
          <cell r="AG243" t="str">
            <v>Yes</v>
          </cell>
          <cell r="AI243">
            <v>323892</v>
          </cell>
          <cell r="AJ243" t="str">
            <v>No</v>
          </cell>
          <cell r="AK243" t="str">
            <v>No</v>
          </cell>
          <cell r="AL243" t="str">
            <v>No</v>
          </cell>
        </row>
        <row r="244">
          <cell r="A244">
            <v>683802</v>
          </cell>
          <cell r="B244" t="str">
            <v>Kelly's Childminding Service</v>
          </cell>
          <cell r="C244" t="e">
            <v>#REF!</v>
          </cell>
          <cell r="D244" t="e">
            <v>#REF!</v>
          </cell>
          <cell r="E244" t="str">
            <v>PE10 9BG</v>
          </cell>
          <cell r="F244" t="e">
            <v>#REF!</v>
          </cell>
          <cell r="G244" t="str">
            <v>As per mailing address</v>
          </cell>
          <cell r="H244" t="str">
            <v>Kelly Taylor</v>
          </cell>
          <cell r="I244" t="str">
            <v>Childminder</v>
          </cell>
          <cell r="J244" t="str">
            <v>01778 421960</v>
          </cell>
          <cell r="K244" t="str">
            <v>Kelly@kellyschildmindingservice.vpweb.co.uk</v>
          </cell>
          <cell r="L244" t="str">
            <v>7 Broadlands Avenue</v>
          </cell>
          <cell r="O244" t="str">
            <v>Bourne</v>
          </cell>
          <cell r="P244" t="str">
            <v>PE10 9BG</v>
          </cell>
          <cell r="S244">
            <v>358082</v>
          </cell>
          <cell r="T244" t="str">
            <v>Good</v>
          </cell>
          <cell r="U244">
            <v>42241</v>
          </cell>
          <cell r="V244" t="str">
            <v>Good</v>
          </cell>
          <cell r="W244">
            <v>40506</v>
          </cell>
          <cell r="X244" t="str">
            <v>Childminder</v>
          </cell>
          <cell r="Y244" t="str">
            <v>Childminder</v>
          </cell>
          <cell r="Z244" t="str">
            <v>Childminder</v>
          </cell>
          <cell r="AA244" t="str">
            <v>n/a</v>
          </cell>
          <cell r="AB244" t="str">
            <v>Sole Trader</v>
          </cell>
          <cell r="AD244" t="str">
            <v>EYE</v>
          </cell>
          <cell r="AE244" t="str">
            <v>Yes</v>
          </cell>
          <cell r="AF244" t="str">
            <v>No</v>
          </cell>
          <cell r="AG244" t="str">
            <v>Yes</v>
          </cell>
          <cell r="AI244">
            <v>323889</v>
          </cell>
          <cell r="AJ244" t="str">
            <v>No</v>
          </cell>
          <cell r="AK244" t="str">
            <v>No</v>
          </cell>
          <cell r="AL244" t="str">
            <v>No</v>
          </cell>
        </row>
        <row r="245">
          <cell r="A245">
            <v>683884</v>
          </cell>
          <cell r="B245" t="str">
            <v>Kerry Curtis</v>
          </cell>
          <cell r="C245" t="e">
            <v>#REF!</v>
          </cell>
          <cell r="D245" t="e">
            <v>#REF!</v>
          </cell>
          <cell r="E245" t="str">
            <v>LN5 9PP</v>
          </cell>
          <cell r="F245" t="e">
            <v>#REF!</v>
          </cell>
          <cell r="G245" t="str">
            <v>As per mailing address</v>
          </cell>
          <cell r="H245" t="str">
            <v>Kerry Curtis</v>
          </cell>
          <cell r="I245" t="str">
            <v>Childminder</v>
          </cell>
          <cell r="J245" t="str">
            <v>01522 720246</v>
          </cell>
          <cell r="K245" t="str">
            <v>kezza.34@mail.com</v>
          </cell>
          <cell r="L245" t="str">
            <v>14 Vulcan Street</v>
          </cell>
          <cell r="N245" t="str">
            <v>Waddington</v>
          </cell>
          <cell r="O245" t="str">
            <v>Lincoln</v>
          </cell>
          <cell r="P245" t="str">
            <v>LN5 9PP</v>
          </cell>
          <cell r="S245">
            <v>368900</v>
          </cell>
          <cell r="T245" t="str">
            <v>Good</v>
          </cell>
          <cell r="U245">
            <v>42074</v>
          </cell>
          <cell r="V245" t="str">
            <v>Good</v>
          </cell>
          <cell r="W245">
            <v>39723</v>
          </cell>
          <cell r="X245" t="str">
            <v>Childminder</v>
          </cell>
          <cell r="Y245" t="str">
            <v>Childminder</v>
          </cell>
          <cell r="Z245" t="str">
            <v>Childminder</v>
          </cell>
          <cell r="AA245" t="str">
            <v>n/a</v>
          </cell>
          <cell r="AB245" t="str">
            <v>Sole Trader</v>
          </cell>
          <cell r="AD245" t="str">
            <v>EYE</v>
          </cell>
          <cell r="AE245" t="str">
            <v>Yes</v>
          </cell>
          <cell r="AF245" t="str">
            <v>No</v>
          </cell>
          <cell r="AG245" t="str">
            <v>no</v>
          </cell>
          <cell r="AI245">
            <v>306385</v>
          </cell>
          <cell r="AJ245" t="str">
            <v>No</v>
          </cell>
          <cell r="AK245" t="str">
            <v>No</v>
          </cell>
          <cell r="AL245" t="str">
            <v>No</v>
          </cell>
        </row>
        <row r="246">
          <cell r="A246">
            <v>533128</v>
          </cell>
          <cell r="B246" t="str">
            <v>Kerry Heafield</v>
          </cell>
          <cell r="C246" t="e">
            <v>#REF!</v>
          </cell>
          <cell r="D246" t="e">
            <v>#REF!</v>
          </cell>
          <cell r="E246" t="str">
            <v>LN8 6BH</v>
          </cell>
          <cell r="F246" t="e">
            <v>#REF!</v>
          </cell>
          <cell r="G246" t="str">
            <v>As per mailing address</v>
          </cell>
          <cell r="H246" t="str">
            <v>Kerry Heafield</v>
          </cell>
          <cell r="I246" t="str">
            <v>Childminder</v>
          </cell>
          <cell r="J246" t="str">
            <v>01472 398086</v>
          </cell>
          <cell r="K246" t="str">
            <v>Kerry.heafield@btinternet.com</v>
          </cell>
          <cell r="L246" t="str">
            <v>High Street</v>
          </cell>
          <cell r="N246" t="str">
            <v>Binbrook</v>
          </cell>
          <cell r="O246" t="str">
            <v>Market Rasen</v>
          </cell>
          <cell r="P246" t="str">
            <v xml:space="preserve">LN8 6BH </v>
          </cell>
          <cell r="S246">
            <v>208840</v>
          </cell>
          <cell r="T246" t="str">
            <v>Good</v>
          </cell>
          <cell r="U246">
            <v>39869</v>
          </cell>
          <cell r="X246" t="str">
            <v>Childminder</v>
          </cell>
          <cell r="Y246" t="str">
            <v>Childminder</v>
          </cell>
          <cell r="Z246" t="str">
            <v>Childminder</v>
          </cell>
          <cell r="AA246" t="str">
            <v>n/a</v>
          </cell>
          <cell r="AB246" t="str">
            <v>Sole Trader</v>
          </cell>
          <cell r="AD246" t="str">
            <v>EYE</v>
          </cell>
          <cell r="AE246" t="str">
            <v>Yes</v>
          </cell>
          <cell r="AF246" t="str">
            <v>No</v>
          </cell>
          <cell r="AG246" t="str">
            <v>Yes</v>
          </cell>
          <cell r="AI246">
            <v>302640</v>
          </cell>
          <cell r="AJ246" t="str">
            <v>No</v>
          </cell>
          <cell r="AK246" t="str">
            <v>No</v>
          </cell>
          <cell r="AL246" t="str">
            <v>No</v>
          </cell>
        </row>
        <row r="247">
          <cell r="A247">
            <v>533133</v>
          </cell>
          <cell r="B247" t="str">
            <v>Kids Corner Child Minding  </v>
          </cell>
          <cell r="C247" t="e">
            <v>#REF!</v>
          </cell>
          <cell r="D247" t="e">
            <v>#REF!</v>
          </cell>
          <cell r="E247" t="str">
            <v>NG31 7BH</v>
          </cell>
          <cell r="F247" t="e">
            <v>#REF!</v>
          </cell>
          <cell r="G247" t="str">
            <v>As per mailing address</v>
          </cell>
          <cell r="H247" t="str">
            <v>Rebecca Reynolds</v>
          </cell>
          <cell r="I247" t="str">
            <v>Childminder</v>
          </cell>
          <cell r="J247" t="str">
            <v>01476 575052</v>
          </cell>
          <cell r="K247" t="str">
            <v>kidscornerchildminding@hotmail.co.uk</v>
          </cell>
          <cell r="L247" t="str">
            <v>3 Walton Gardens</v>
          </cell>
          <cell r="O247" t="str">
            <v>Grantham</v>
          </cell>
          <cell r="P247" t="str">
            <v>NG31 7BH</v>
          </cell>
          <cell r="S247">
            <v>429483</v>
          </cell>
          <cell r="T247" t="str">
            <v>Good</v>
          </cell>
          <cell r="U247">
            <v>42115</v>
          </cell>
          <cell r="V247" t="str">
            <v>Good</v>
          </cell>
          <cell r="W247">
            <v>40921</v>
          </cell>
          <cell r="X247" t="str">
            <v>Childminder</v>
          </cell>
          <cell r="Y247" t="str">
            <v>Childminder</v>
          </cell>
          <cell r="Z247" t="str">
            <v>Childminder</v>
          </cell>
          <cell r="AA247" t="str">
            <v>n/a</v>
          </cell>
          <cell r="AB247" t="str">
            <v>Sole Trader</v>
          </cell>
          <cell r="AD247" t="str">
            <v>EYE</v>
          </cell>
          <cell r="AE247" t="str">
            <v>Yes</v>
          </cell>
          <cell r="AF247" t="str">
            <v>No</v>
          </cell>
          <cell r="AG247" t="str">
            <v>Yes</v>
          </cell>
          <cell r="AI247">
            <v>309704</v>
          </cell>
          <cell r="AJ247" t="str">
            <v>No</v>
          </cell>
          <cell r="AK247" t="str">
            <v>No</v>
          </cell>
          <cell r="AL247" t="str">
            <v>No</v>
          </cell>
        </row>
        <row r="248">
          <cell r="A248">
            <v>683813</v>
          </cell>
          <cell r="B248" t="str">
            <v>Kids Corner Nursery</v>
          </cell>
          <cell r="C248" t="e">
            <v>#REF!</v>
          </cell>
          <cell r="D248" t="e">
            <v>#REF!</v>
          </cell>
          <cell r="E248" t="str">
            <v>LN4 3DG</v>
          </cell>
          <cell r="F248" t="e">
            <v>#REF!</v>
          </cell>
          <cell r="G248" t="str">
            <v>As per mailing address</v>
          </cell>
          <cell r="H248" t="str">
            <v>Laura Miligan/ Diane Ward</v>
          </cell>
          <cell r="I248" t="str">
            <v>Owners</v>
          </cell>
          <cell r="J248" t="str">
            <v xml:space="preserve">01526 321388 </v>
          </cell>
          <cell r="K248" t="str">
            <v>laura@kidscornerdaynursery.com</v>
          </cell>
          <cell r="L248" t="str">
            <v>45 Sleaford Road</v>
          </cell>
          <cell r="M248" t="str">
            <v xml:space="preserve"> </v>
          </cell>
          <cell r="N248" t="str">
            <v>Metheringham</v>
          </cell>
          <cell r="O248" t="str">
            <v>Lincoln</v>
          </cell>
          <cell r="P248" t="str">
            <v>LN4 3DG</v>
          </cell>
          <cell r="R248" t="str">
            <v>Rachel</v>
          </cell>
          <cell r="S248">
            <v>456706</v>
          </cell>
          <cell r="T248" t="str">
            <v>Good</v>
          </cell>
          <cell r="U248">
            <v>41563</v>
          </cell>
          <cell r="V248" t="str">
            <v>Good</v>
          </cell>
          <cell r="W248">
            <v>40114</v>
          </cell>
          <cell r="X248" t="str">
            <v>Sessional</v>
          </cell>
          <cell r="Y248" t="str">
            <v>Private</v>
          </cell>
          <cell r="Z248" t="str">
            <v>Private Owner</v>
          </cell>
          <cell r="AA248" t="str">
            <v>n/a</v>
          </cell>
          <cell r="AB248" t="str">
            <v>Companies House</v>
          </cell>
          <cell r="AC248" t="str">
            <v>08244252</v>
          </cell>
          <cell r="AD248" t="str">
            <v>EYE</v>
          </cell>
          <cell r="AE248" t="str">
            <v>Yes</v>
          </cell>
          <cell r="AF248" t="str">
            <v>Yes</v>
          </cell>
          <cell r="AG248" t="str">
            <v>Yes</v>
          </cell>
          <cell r="AI248">
            <v>312733</v>
          </cell>
          <cell r="AJ248" t="str">
            <v>Yes</v>
          </cell>
          <cell r="AK248" t="str">
            <v>Yes</v>
          </cell>
          <cell r="AL248" t="str">
            <v>Yes</v>
          </cell>
        </row>
        <row r="249">
          <cell r="A249">
            <v>546423</v>
          </cell>
          <cell r="B249" t="str">
            <v>Kidzone Preschool</v>
          </cell>
          <cell r="C249" t="e">
            <v>#REF!</v>
          </cell>
          <cell r="D249" t="e">
            <v>#REF!</v>
          </cell>
          <cell r="E249" t="str">
            <v>NG34 8HB</v>
          </cell>
          <cell r="F249" t="e">
            <v>#REF!</v>
          </cell>
          <cell r="G249" t="str">
            <v>As per mailing address</v>
          </cell>
          <cell r="H249" t="str">
            <v>Nikki Batt</v>
          </cell>
          <cell r="I249" t="str">
            <v>Manager</v>
          </cell>
          <cell r="J249" t="str">
            <v>01400 262621</v>
          </cell>
          <cell r="K249" t="str">
            <v>admin@kidzonecranwell.co.uk; manager@kidzonecranwell.co.uk</v>
          </cell>
          <cell r="L249" t="str">
            <v>87 Wellesley Way</v>
          </cell>
          <cell r="M249" t="str">
            <v>RAF Cranwell</v>
          </cell>
          <cell r="N249" t="str">
            <v xml:space="preserve"> </v>
          </cell>
          <cell r="O249" t="str">
            <v>Sleaford</v>
          </cell>
          <cell r="P249" t="str">
            <v>NG34 8HB</v>
          </cell>
          <cell r="R249" t="str">
            <v>Sally Forster / Lindsay Yeoman</v>
          </cell>
          <cell r="S249" t="str">
            <v>EY475959</v>
          </cell>
          <cell r="T249" t="str">
            <v>Outstanding</v>
          </cell>
          <cell r="U249">
            <v>42543</v>
          </cell>
          <cell r="V249" t="str">
            <v>Good</v>
          </cell>
          <cell r="W249">
            <v>39990</v>
          </cell>
          <cell r="X249" t="str">
            <v>FDC</v>
          </cell>
          <cell r="Y249" t="str">
            <v>Voluntary</v>
          </cell>
          <cell r="Z249" t="str">
            <v>Committee</v>
          </cell>
          <cell r="AB249" t="str">
            <v>Charity</v>
          </cell>
          <cell r="AC249" t="str">
            <v>1070782</v>
          </cell>
          <cell r="AD249" t="str">
            <v>EYE</v>
          </cell>
          <cell r="AE249" t="str">
            <v>Yes</v>
          </cell>
          <cell r="AF249" t="str">
            <v>Yes</v>
          </cell>
          <cell r="AG249" t="str">
            <v>Yes</v>
          </cell>
          <cell r="AI249">
            <v>302364</v>
          </cell>
          <cell r="AJ249" t="str">
            <v>Yes</v>
          </cell>
          <cell r="AK249" t="str">
            <v>Yes</v>
          </cell>
          <cell r="AL249" t="str">
            <v>Yes</v>
          </cell>
        </row>
        <row r="250">
          <cell r="A250" t="str">
            <v>N/A</v>
          </cell>
          <cell r="B250" t="str">
            <v>Kim Everitt</v>
          </cell>
          <cell r="C250" t="e">
            <v>#REF!</v>
          </cell>
          <cell r="D250" t="e">
            <v>#REF!</v>
          </cell>
          <cell r="E250" t="str">
            <v>PE21 9AF</v>
          </cell>
          <cell r="F250" t="e">
            <v>#REF!</v>
          </cell>
          <cell r="G250" t="str">
            <v>As per mailing address</v>
          </cell>
          <cell r="H250" t="str">
            <v>Kim Everitt</v>
          </cell>
          <cell r="I250" t="str">
            <v>Childminder</v>
          </cell>
          <cell r="J250" t="str">
            <v xml:space="preserve">01205 358956 </v>
          </cell>
          <cell r="K250" t="str">
            <v>kse123@fsmail.net</v>
          </cell>
          <cell r="L250" t="str">
            <v>29 Rochford Crescent</v>
          </cell>
          <cell r="O250" t="str">
            <v>Boston</v>
          </cell>
          <cell r="P250" t="str">
            <v>PE21 9AF</v>
          </cell>
          <cell r="S250">
            <v>208551</v>
          </cell>
          <cell r="T250" t="str">
            <v>Inadequate</v>
          </cell>
          <cell r="U250">
            <v>42522</v>
          </cell>
          <cell r="V250" t="str">
            <v>Not Met</v>
          </cell>
          <cell r="W250">
            <v>41890</v>
          </cell>
          <cell r="X250" t="str">
            <v>Childminder</v>
          </cell>
          <cell r="Y250" t="str">
            <v>Childminder</v>
          </cell>
          <cell r="Z250" t="str">
            <v>Childminder</v>
          </cell>
          <cell r="AA250" t="str">
            <v>n/a</v>
          </cell>
          <cell r="AB250" t="str">
            <v>Sole Trader</v>
          </cell>
          <cell r="AD250" t="str">
            <v>Non EYE</v>
          </cell>
          <cell r="AE250" t="str">
            <v>Non EYE</v>
          </cell>
          <cell r="AF250" t="str">
            <v>No</v>
          </cell>
          <cell r="AG250" t="str">
            <v>No</v>
          </cell>
          <cell r="AH250" t="str">
            <v>Yes</v>
          </cell>
          <cell r="AI250">
            <v>301712</v>
          </cell>
          <cell r="AJ250" t="str">
            <v>No</v>
          </cell>
          <cell r="AK250" t="str">
            <v>No</v>
          </cell>
          <cell r="AL250" t="str">
            <v>No</v>
          </cell>
        </row>
        <row r="251">
          <cell r="A251">
            <v>524411</v>
          </cell>
          <cell r="B251" t="str">
            <v>Kings Farm Day Nursery</v>
          </cell>
          <cell r="C251" t="e">
            <v>#REF!</v>
          </cell>
          <cell r="D251" t="e">
            <v>#REF!</v>
          </cell>
          <cell r="E251" t="str">
            <v>NG23 5DW</v>
          </cell>
          <cell r="F251" t="e">
            <v>#REF!</v>
          </cell>
          <cell r="G251" t="str">
            <v>As per mailing address</v>
          </cell>
          <cell r="H251" t="str">
            <v xml:space="preserve">Alison Zachowicz. </v>
          </cell>
          <cell r="I251" t="str">
            <v>Manager</v>
          </cell>
          <cell r="J251" t="str">
            <v>01400 282662</v>
          </cell>
          <cell r="K251" t="str">
            <v>kingsfarm@live.co.uk</v>
          </cell>
          <cell r="L251" t="str">
            <v>Winters Lane</v>
          </cell>
          <cell r="M251" t="str">
            <v xml:space="preserve">Long Bennington </v>
          </cell>
          <cell r="N251" t="str">
            <v xml:space="preserve"> </v>
          </cell>
          <cell r="O251" t="str">
            <v>Newark</v>
          </cell>
          <cell r="P251" t="str">
            <v>NG23 5DW</v>
          </cell>
          <cell r="S251">
            <v>269591</v>
          </cell>
          <cell r="T251" t="str">
            <v>Good</v>
          </cell>
          <cell r="U251">
            <v>40311</v>
          </cell>
          <cell r="X251" t="str">
            <v>FDC</v>
          </cell>
          <cell r="Y251" t="str">
            <v>Private</v>
          </cell>
          <cell r="Z251" t="str">
            <v>Private Owner</v>
          </cell>
          <cell r="AA251" t="str">
            <v>n/a</v>
          </cell>
          <cell r="AB251" t="str">
            <v>Companies House</v>
          </cell>
          <cell r="AC251" t="str">
            <v>04717830</v>
          </cell>
          <cell r="AD251" t="str">
            <v>EYE</v>
          </cell>
          <cell r="AE251" t="str">
            <v>Yes</v>
          </cell>
          <cell r="AF251" t="str">
            <v>Yes</v>
          </cell>
          <cell r="AG251" t="str">
            <v>Yes</v>
          </cell>
          <cell r="AI251">
            <v>300769</v>
          </cell>
          <cell r="AJ251" t="str">
            <v>Yes</v>
          </cell>
          <cell r="AK251" t="str">
            <v>Yes</v>
          </cell>
          <cell r="AL251" t="str">
            <v>Yes</v>
          </cell>
        </row>
        <row r="252">
          <cell r="A252">
            <v>520124</v>
          </cell>
          <cell r="B252" t="str">
            <v>Kirkby On Bain Nursery</v>
          </cell>
          <cell r="C252" t="e">
            <v>#REF!</v>
          </cell>
          <cell r="D252" t="e">
            <v>#REF!</v>
          </cell>
          <cell r="E252" t="str">
            <v>LN10 6YW</v>
          </cell>
          <cell r="F252" t="e">
            <v>#REF!</v>
          </cell>
          <cell r="G252" t="str">
            <v>As per mailing address</v>
          </cell>
          <cell r="H252" t="str">
            <v>Sarah Harwood/ Debbie Croves</v>
          </cell>
          <cell r="I252" t="str">
            <v>Deputy Manager/ Manager</v>
          </cell>
          <cell r="J252" t="str">
            <v>01526 352228 / 07960279792</v>
          </cell>
          <cell r="K252" t="str">
            <v>kirkbyonbainnursery@hotmail.co.uk</v>
          </cell>
          <cell r="L252" t="str">
            <v>Church Hall, Wharf Lane</v>
          </cell>
          <cell r="M252" t="str">
            <v>Kirkby On Bain</v>
          </cell>
          <cell r="N252" t="str">
            <v>Woodhall Spa</v>
          </cell>
          <cell r="O252" t="str">
            <v>Lincoln</v>
          </cell>
          <cell r="P252" t="str">
            <v>LN10 6YW</v>
          </cell>
          <cell r="R252" t="str">
            <v>Sarah Harwood/ Debbie Croves</v>
          </cell>
          <cell r="S252">
            <v>253686</v>
          </cell>
          <cell r="T252" t="str">
            <v>Good</v>
          </cell>
          <cell r="U252">
            <v>41989</v>
          </cell>
          <cell r="V252" t="str">
            <v>Good</v>
          </cell>
          <cell r="W252">
            <v>40989</v>
          </cell>
          <cell r="X252" t="str">
            <v>FDC</v>
          </cell>
          <cell r="Y252" t="str">
            <v>Voluntary</v>
          </cell>
          <cell r="Z252" t="str">
            <v>Committee</v>
          </cell>
          <cell r="AA252" t="str">
            <v>Dave Stevens</v>
          </cell>
          <cell r="AB252" t="str">
            <v>Charity</v>
          </cell>
          <cell r="AC252" t="str">
            <v>1046890</v>
          </cell>
          <cell r="AD252" t="str">
            <v>EYE</v>
          </cell>
          <cell r="AE252" t="str">
            <v>Yes</v>
          </cell>
          <cell r="AF252" t="str">
            <v>No</v>
          </cell>
          <cell r="AG252" t="str">
            <v>Yes</v>
          </cell>
          <cell r="AI252">
            <v>300776</v>
          </cell>
          <cell r="AJ252" t="str">
            <v>No</v>
          </cell>
          <cell r="AK252" t="str">
            <v>No</v>
          </cell>
          <cell r="AL252" t="str">
            <v>No</v>
          </cell>
        </row>
        <row r="253">
          <cell r="A253">
            <v>683908</v>
          </cell>
          <cell r="B253" t="str">
            <v>Kirsty Gray</v>
          </cell>
          <cell r="C253" t="e">
            <v>#REF!</v>
          </cell>
          <cell r="D253" t="e">
            <v>#REF!</v>
          </cell>
          <cell r="E253" t="str">
            <v>LN2 5RD</v>
          </cell>
          <cell r="F253" t="e">
            <v>#REF!</v>
          </cell>
          <cell r="G253" t="str">
            <v>As per mailing address</v>
          </cell>
          <cell r="H253" t="str">
            <v>Kirsty Gray</v>
          </cell>
          <cell r="I253" t="str">
            <v>Childminder</v>
          </cell>
          <cell r="J253" t="str">
            <v>07903 706748</v>
          </cell>
          <cell r="K253" t="str">
            <v>Kirsty-gray@live.co.uk</v>
          </cell>
          <cell r="L253" t="str">
            <v>39 Roman Pavement</v>
          </cell>
          <cell r="O253" t="str">
            <v>Lincoln</v>
          </cell>
          <cell r="P253" t="str">
            <v>LN2 5RD</v>
          </cell>
          <cell r="S253">
            <v>445776</v>
          </cell>
          <cell r="T253" t="str">
            <v>Satisfactory</v>
          </cell>
          <cell r="U253">
            <v>41255</v>
          </cell>
          <cell r="X253" t="str">
            <v>Childminder</v>
          </cell>
          <cell r="Y253" t="str">
            <v>Childminder</v>
          </cell>
          <cell r="Z253" t="str">
            <v>Childminder</v>
          </cell>
          <cell r="AA253" t="str">
            <v>n/a</v>
          </cell>
          <cell r="AB253" t="str">
            <v>Sole Trader</v>
          </cell>
          <cell r="AD253" t="str">
            <v>EYE</v>
          </cell>
          <cell r="AE253" t="str">
            <v>Yes</v>
          </cell>
          <cell r="AF253" t="str">
            <v>No</v>
          </cell>
          <cell r="AG253" t="str">
            <v>Yes</v>
          </cell>
          <cell r="AI253">
            <v>323886</v>
          </cell>
          <cell r="AJ253" t="str">
            <v>No</v>
          </cell>
          <cell r="AK253" t="str">
            <v>No</v>
          </cell>
          <cell r="AL253" t="str">
            <v>No</v>
          </cell>
        </row>
        <row r="254">
          <cell r="A254">
            <v>684072</v>
          </cell>
          <cell r="B254" t="str">
            <v>Kitty's Korner</v>
          </cell>
          <cell r="C254" t="e">
            <v>#REF!</v>
          </cell>
          <cell r="D254" t="e">
            <v>#REF!</v>
          </cell>
          <cell r="E254" t="str">
            <v>LN13 0LD</v>
          </cell>
          <cell r="F254" t="e">
            <v>#REF!</v>
          </cell>
          <cell r="G254" t="str">
            <v>As per mailing address</v>
          </cell>
          <cell r="H254" t="str">
            <v>Bridget Clough</v>
          </cell>
          <cell r="I254" t="str">
            <v>Childminder</v>
          </cell>
          <cell r="J254" t="str">
            <v>01507450040</v>
          </cell>
          <cell r="K254" t="str">
            <v>cloughyme@hotmail.co.uk</v>
          </cell>
          <cell r="L254" t="str">
            <v>Sindy, Main Road</v>
          </cell>
          <cell r="M254" t="str">
            <v>Withern</v>
          </cell>
          <cell r="O254" t="str">
            <v>Alford</v>
          </cell>
          <cell r="P254" t="str">
            <v>LN13 0LD</v>
          </cell>
          <cell r="S254">
            <v>417154</v>
          </cell>
          <cell r="T254" t="str">
            <v>Good</v>
          </cell>
          <cell r="U254">
            <v>42396</v>
          </cell>
          <cell r="V254" t="str">
            <v>Good</v>
          </cell>
          <cell r="W254">
            <v>40794</v>
          </cell>
          <cell r="X254" t="str">
            <v>Childminder</v>
          </cell>
          <cell r="Y254" t="str">
            <v>Childminder</v>
          </cell>
          <cell r="Z254" t="str">
            <v>Childminder</v>
          </cell>
          <cell r="AA254" t="str">
            <v>n/a</v>
          </cell>
          <cell r="AB254" t="str">
            <v>Sole Trader</v>
          </cell>
          <cell r="AD254" t="str">
            <v>EYE</v>
          </cell>
          <cell r="AE254" t="str">
            <v>Yes</v>
          </cell>
          <cell r="AF254" t="str">
            <v>Yes</v>
          </cell>
          <cell r="AG254" t="str">
            <v>Yes</v>
          </cell>
          <cell r="AI254">
            <v>323597</v>
          </cell>
          <cell r="AJ254" t="str">
            <v>No</v>
          </cell>
          <cell r="AK254" t="str">
            <v>Yes</v>
          </cell>
          <cell r="AL254" t="str">
            <v>No</v>
          </cell>
        </row>
        <row r="255">
          <cell r="A255">
            <v>516180</v>
          </cell>
          <cell r="B255" t="str">
            <v>Ladybirds Preschool</v>
          </cell>
          <cell r="C255" t="e">
            <v>#REF!</v>
          </cell>
          <cell r="D255" t="e">
            <v>#REF!</v>
          </cell>
          <cell r="E255" t="str">
            <v>DN41 8EF</v>
          </cell>
          <cell r="F255" t="e">
            <v>#REF!</v>
          </cell>
          <cell r="G255" t="str">
            <v>As per mailing address</v>
          </cell>
          <cell r="H255" t="str">
            <v>Linda Halberg</v>
          </cell>
          <cell r="I255" t="str">
            <v>Manager</v>
          </cell>
          <cell r="J255" t="str">
            <v>01469 561100</v>
          </cell>
          <cell r="K255" t="str">
            <v>supervisors@ladybirdspreschool.co.uk</v>
          </cell>
          <cell r="L255" t="str">
            <v xml:space="preserve">Keelby Primary School, </v>
          </cell>
          <cell r="M255" t="str">
            <v>Manor St</v>
          </cell>
          <cell r="N255" t="str">
            <v>Keelby</v>
          </cell>
          <cell r="O255" t="str">
            <v>Grimsby</v>
          </cell>
          <cell r="P255" t="str">
            <v>DN41 8EF</v>
          </cell>
          <cell r="R255" t="str">
            <v>Helen Ware</v>
          </cell>
          <cell r="S255">
            <v>317986</v>
          </cell>
          <cell r="T255" t="str">
            <v>Good</v>
          </cell>
          <cell r="U255">
            <v>41827</v>
          </cell>
          <cell r="V255" t="str">
            <v>Good</v>
          </cell>
          <cell r="W255">
            <v>41529</v>
          </cell>
          <cell r="X255" t="str">
            <v>FDC</v>
          </cell>
          <cell r="Y255" t="str">
            <v>Voluntary</v>
          </cell>
          <cell r="Z255" t="str">
            <v>Committee</v>
          </cell>
          <cell r="AA255" t="str">
            <v>Dale Coupland</v>
          </cell>
          <cell r="AB255" t="str">
            <v>Charity</v>
          </cell>
          <cell r="AC255" t="str">
            <v>1043683</v>
          </cell>
          <cell r="AD255" t="str">
            <v>EYE</v>
          </cell>
          <cell r="AE255" t="str">
            <v>Yes</v>
          </cell>
          <cell r="AF255" t="str">
            <v>No</v>
          </cell>
          <cell r="AG255" t="str">
            <v>Yes</v>
          </cell>
          <cell r="AI255">
            <v>300751</v>
          </cell>
          <cell r="AJ255" t="str">
            <v>No</v>
          </cell>
          <cell r="AK255" t="str">
            <v>No</v>
          </cell>
          <cell r="AL255" t="str">
            <v>No</v>
          </cell>
        </row>
        <row r="256">
          <cell r="A256">
            <v>546475</v>
          </cell>
          <cell r="B256" t="str">
            <v>Ladybirds Preschool Playgroup West Pinchbeck</v>
          </cell>
          <cell r="C256" t="e">
            <v>#REF!</v>
          </cell>
          <cell r="D256" t="e">
            <v>#REF!</v>
          </cell>
          <cell r="E256" t="str">
            <v>PE11 3QJ</v>
          </cell>
          <cell r="F256" t="e">
            <v>#REF!</v>
          </cell>
          <cell r="G256" t="str">
            <v>As per mailing address</v>
          </cell>
          <cell r="H256" t="str">
            <v>Carla Holmes</v>
          </cell>
          <cell r="I256" t="str">
            <v>Manager</v>
          </cell>
          <cell r="J256" t="str">
            <v>07944 289030/ 01775 640848</v>
          </cell>
          <cell r="K256" t="str">
            <v>ladybirdswestpinchbeck@hotmail.co.uk</v>
          </cell>
          <cell r="L256" t="str">
            <v>St Bartholomews Community Centre</v>
          </cell>
          <cell r="M256" t="str">
            <v>Leaveslake Drove</v>
          </cell>
          <cell r="N256" t="str">
            <v>West Pinchbeck</v>
          </cell>
          <cell r="O256" t="str">
            <v>Spalding</v>
          </cell>
          <cell r="P256" t="str">
            <v>PE11 3QJ</v>
          </cell>
          <cell r="R256" t="str">
            <v>Ruth Hoyles-Simpson</v>
          </cell>
          <cell r="S256">
            <v>473068</v>
          </cell>
          <cell r="T256" t="str">
            <v>Good</v>
          </cell>
          <cell r="U256">
            <v>41821</v>
          </cell>
          <cell r="V256" t="str">
            <v>Outstanding</v>
          </cell>
          <cell r="W256">
            <v>40984</v>
          </cell>
          <cell r="X256" t="str">
            <v>Sessional</v>
          </cell>
          <cell r="Y256" t="str">
            <v>Voluntary</v>
          </cell>
          <cell r="Z256" t="str">
            <v>Committee</v>
          </cell>
          <cell r="AA256" t="str">
            <v>Vikki Marston</v>
          </cell>
          <cell r="AB256" t="str">
            <v>Charity</v>
          </cell>
          <cell r="AC256" t="str">
            <v>1086137</v>
          </cell>
          <cell r="AD256" t="str">
            <v>EYE</v>
          </cell>
          <cell r="AE256" t="str">
            <v>Yes</v>
          </cell>
          <cell r="AF256" t="str">
            <v>No</v>
          </cell>
          <cell r="AG256" t="str">
            <v>Yes</v>
          </cell>
          <cell r="AI256">
            <v>303689</v>
          </cell>
          <cell r="AJ256" t="str">
            <v>No</v>
          </cell>
          <cell r="AK256" t="str">
            <v>No</v>
          </cell>
          <cell r="AL256" t="str">
            <v>No</v>
          </cell>
        </row>
        <row r="257">
          <cell r="A257">
            <v>581604</v>
          </cell>
          <cell r="B257" t="str">
            <v>Langtoft Preschool</v>
          </cell>
          <cell r="C257" t="e">
            <v>#REF!</v>
          </cell>
          <cell r="D257" t="e">
            <v>#REF!</v>
          </cell>
          <cell r="E257" t="str">
            <v>PE6 9NB</v>
          </cell>
          <cell r="F257" t="e">
            <v>#REF!</v>
          </cell>
          <cell r="G257" t="str">
            <v>The Sports Pavilion
Manor Close
Langtoft
PE6 9NB</v>
          </cell>
          <cell r="H257" t="str">
            <v>Claire Rice</v>
          </cell>
          <cell r="I257" t="str">
            <v>Manager</v>
          </cell>
          <cell r="J257" t="str">
            <v>07852 834700</v>
          </cell>
          <cell r="K257" t="str">
            <v>langtoftpreschool@btinternet.com</v>
          </cell>
          <cell r="L257" t="str">
            <v>8 Spindlewood Drive</v>
          </cell>
          <cell r="M257" t="str">
            <v>Elsea Park</v>
          </cell>
          <cell r="O257" t="str">
            <v>Bourne</v>
          </cell>
          <cell r="P257" t="str">
            <v>PE10 0GD</v>
          </cell>
          <cell r="R257" t="str">
            <v>Claire Rice/ Lucie Cunnington</v>
          </cell>
          <cell r="S257">
            <v>253771</v>
          </cell>
          <cell r="T257" t="str">
            <v>Good</v>
          </cell>
          <cell r="U257">
            <v>42278</v>
          </cell>
          <cell r="V257" t="str">
            <v>Outstanding</v>
          </cell>
          <cell r="W257">
            <v>40578</v>
          </cell>
          <cell r="X257" t="str">
            <v>FDC</v>
          </cell>
          <cell r="Y257" t="str">
            <v>Voluntary</v>
          </cell>
          <cell r="Z257" t="str">
            <v>Committee</v>
          </cell>
          <cell r="AA257" t="str">
            <v>Hannah Anderson</v>
          </cell>
          <cell r="AB257" t="str">
            <v>Charity</v>
          </cell>
          <cell r="AC257" t="str">
            <v>1076471</v>
          </cell>
          <cell r="AD257" t="str">
            <v>EYE</v>
          </cell>
          <cell r="AE257" t="str">
            <v>Yes</v>
          </cell>
          <cell r="AF257" t="str">
            <v>No</v>
          </cell>
          <cell r="AG257" t="str">
            <v>Yes</v>
          </cell>
          <cell r="AI257">
            <v>300794</v>
          </cell>
          <cell r="AJ257" t="str">
            <v>No</v>
          </cell>
          <cell r="AK257" t="str">
            <v>No</v>
          </cell>
          <cell r="AL257" t="str">
            <v>No</v>
          </cell>
        </row>
        <row r="258">
          <cell r="A258">
            <v>599330</v>
          </cell>
          <cell r="B258" t="str">
            <v>Lea Preschool and Kid's Club</v>
          </cell>
          <cell r="C258" t="e">
            <v>#REF!</v>
          </cell>
          <cell r="D258" t="e">
            <v>#REF!</v>
          </cell>
          <cell r="E258" t="str">
            <v>DN21 5EP</v>
          </cell>
          <cell r="F258" t="e">
            <v>#REF!</v>
          </cell>
          <cell r="G258" t="str">
            <v>Frances Olive Anderson CofE School, The Grove, Lea, Gainsborough, DN21 5EP</v>
          </cell>
          <cell r="H258" t="str">
            <v>Geraldine Burton</v>
          </cell>
          <cell r="I258" t="str">
            <v>Manager</v>
          </cell>
          <cell r="J258" t="str">
            <v xml:space="preserve">01427 613193 </v>
          </cell>
          <cell r="K258" t="str">
            <v>leapreschoolandkidsclub@gmail.com</v>
          </cell>
          <cell r="L258" t="str">
            <v>The Granary</v>
          </cell>
          <cell r="M258" t="str">
            <v>Heath Road</v>
          </cell>
          <cell r="N258" t="str">
            <v xml:space="preserve">Dunholme </v>
          </cell>
          <cell r="O258" t="str">
            <v>Lincoln</v>
          </cell>
          <cell r="P258" t="str">
            <v>LN2 3QD</v>
          </cell>
          <cell r="S258">
            <v>437985</v>
          </cell>
          <cell r="T258" t="str">
            <v>Good</v>
          </cell>
          <cell r="U258">
            <v>42285</v>
          </cell>
          <cell r="V258" t="str">
            <v>Good</v>
          </cell>
          <cell r="W258">
            <v>41071</v>
          </cell>
          <cell r="X258" t="str">
            <v>Sessional</v>
          </cell>
          <cell r="Y258" t="str">
            <v>Private</v>
          </cell>
          <cell r="Z258" t="str">
            <v>Private Owner</v>
          </cell>
          <cell r="AA258" t="str">
            <v>n/a</v>
          </cell>
          <cell r="AB258" t="str">
            <v>Companies House</v>
          </cell>
          <cell r="AC258" t="str">
            <v>06396918</v>
          </cell>
          <cell r="AD258" t="str">
            <v>EYE</v>
          </cell>
          <cell r="AE258" t="str">
            <v>Yes</v>
          </cell>
          <cell r="AF258" t="str">
            <v>Yes</v>
          </cell>
          <cell r="AG258" t="str">
            <v>Yes</v>
          </cell>
          <cell r="AI258">
            <v>310242</v>
          </cell>
          <cell r="AJ258" t="str">
            <v>Yes</v>
          </cell>
          <cell r="AK258" t="str">
            <v>Yes</v>
          </cell>
          <cell r="AL258" t="str">
            <v>Yes</v>
          </cell>
        </row>
        <row r="259">
          <cell r="A259">
            <v>684159</v>
          </cell>
          <cell r="B259" t="str">
            <v>Leanne Coles</v>
          </cell>
          <cell r="C259" t="e">
            <v>#REF!</v>
          </cell>
          <cell r="D259" t="e">
            <v>#REF!</v>
          </cell>
          <cell r="E259" t="str">
            <v>PE21 9BY</v>
          </cell>
          <cell r="F259" t="e">
            <v>#REF!</v>
          </cell>
          <cell r="G259" t="str">
            <v>As per mailing address</v>
          </cell>
          <cell r="H259" t="str">
            <v>Leanne Coles</v>
          </cell>
          <cell r="I259" t="str">
            <v>Childminder</v>
          </cell>
          <cell r="J259" t="str">
            <v>07557 052 832</v>
          </cell>
          <cell r="K259" t="str">
            <v>leannebee88@hotmail.com</v>
          </cell>
          <cell r="L259" t="str">
            <v>34 Hospital Lane</v>
          </cell>
          <cell r="O259" t="str">
            <v>Boston</v>
          </cell>
          <cell r="P259" t="str">
            <v>PE21 9BY</v>
          </cell>
          <cell r="S259" t="str">
            <v>EY267328</v>
          </cell>
          <cell r="T259" t="str">
            <v>Good</v>
          </cell>
          <cell r="U259">
            <v>42109</v>
          </cell>
          <cell r="X259" t="str">
            <v>Childminder</v>
          </cell>
          <cell r="Y259" t="str">
            <v>Childminder</v>
          </cell>
          <cell r="Z259" t="str">
            <v>Childminder</v>
          </cell>
          <cell r="AA259" t="str">
            <v>n/a</v>
          </cell>
          <cell r="AB259" t="str">
            <v>n/a</v>
          </cell>
          <cell r="AC259" t="str">
            <v>n/a</v>
          </cell>
          <cell r="AD259" t="str">
            <v>EYE</v>
          </cell>
          <cell r="AE259" t="str">
            <v>Yes</v>
          </cell>
          <cell r="AG259" t="str">
            <v>Yes</v>
          </cell>
          <cell r="AI259">
            <v>330694</v>
          </cell>
        </row>
        <row r="260">
          <cell r="A260">
            <v>546534</v>
          </cell>
          <cell r="B260" t="str">
            <v>Lilliput Day Nursery Boston</v>
          </cell>
          <cell r="C260" t="e">
            <v>#REF!</v>
          </cell>
          <cell r="D260" t="e">
            <v>#REF!</v>
          </cell>
          <cell r="E260" t="str">
            <v>PE21 7TT</v>
          </cell>
          <cell r="F260" t="e">
            <v>#REF!</v>
          </cell>
          <cell r="G260" t="str">
            <v>As per mailing address</v>
          </cell>
          <cell r="H260" t="str">
            <v>Della Smith</v>
          </cell>
          <cell r="I260" t="str">
            <v>Manager</v>
          </cell>
          <cell r="J260" t="str">
            <v>01205 358312</v>
          </cell>
          <cell r="K260" t="str">
            <v>lilliputdaynursery@live.co.uk</v>
          </cell>
          <cell r="M260" t="str">
            <v>Resolution Close</v>
          </cell>
          <cell r="N260" t="str">
            <v>Enterprise Park</v>
          </cell>
          <cell r="O260" t="str">
            <v>Boston</v>
          </cell>
          <cell r="P260" t="str">
            <v>PE21 7TT</v>
          </cell>
          <cell r="R260" t="str">
            <v>Jill Stanley</v>
          </cell>
          <cell r="S260">
            <v>343099</v>
          </cell>
          <cell r="T260" t="str">
            <v>Good</v>
          </cell>
          <cell r="U260">
            <v>41607</v>
          </cell>
          <cell r="V260" t="str">
            <v>Inadequate</v>
          </cell>
          <cell r="W260">
            <v>41207</v>
          </cell>
          <cell r="X260" t="str">
            <v>FDC</v>
          </cell>
          <cell r="Y260" t="str">
            <v>Private</v>
          </cell>
          <cell r="Z260" t="str">
            <v>Private Owner</v>
          </cell>
          <cell r="AA260" t="str">
            <v>n/a</v>
          </cell>
          <cell r="AB260" t="str">
            <v>Sole Trader</v>
          </cell>
          <cell r="AC260" t="str">
            <v>MAXINE RICHARDSON</v>
          </cell>
          <cell r="AD260" t="str">
            <v>EYE</v>
          </cell>
          <cell r="AE260" t="str">
            <v>Yes</v>
          </cell>
          <cell r="AF260" t="str">
            <v>Yes</v>
          </cell>
          <cell r="AG260" t="str">
            <v>Yes</v>
          </cell>
          <cell r="AI260">
            <v>306074</v>
          </cell>
          <cell r="AJ260" t="str">
            <v>No</v>
          </cell>
          <cell r="AK260" t="str">
            <v>Yes</v>
          </cell>
          <cell r="AL260" t="str">
            <v>No</v>
          </cell>
        </row>
        <row r="261">
          <cell r="A261">
            <v>683831</v>
          </cell>
          <cell r="B261" t="str">
            <v>Lilliput Day Nursery Spalding</v>
          </cell>
          <cell r="C261" t="e">
            <v>#REF!</v>
          </cell>
          <cell r="D261" t="e">
            <v>#REF!</v>
          </cell>
          <cell r="E261" t="str">
            <v>PE11 1TW</v>
          </cell>
          <cell r="F261" t="e">
            <v>#REF!</v>
          </cell>
          <cell r="G261" t="str">
            <v>As per mailing address</v>
          </cell>
          <cell r="H261" t="str">
            <v>Amy Baxter</v>
          </cell>
          <cell r="I261" t="str">
            <v>Manager</v>
          </cell>
          <cell r="J261" t="str">
            <v>01775 766130</v>
          </cell>
          <cell r="K261" t="str">
            <v>info@lilliputspalding.co.uk</v>
          </cell>
          <cell r="L261" t="str">
            <v>12 High Street</v>
          </cell>
          <cell r="O261" t="str">
            <v>Spalding</v>
          </cell>
          <cell r="P261" t="str">
            <v>PE11 1TW</v>
          </cell>
          <cell r="R261" t="str">
            <v>Jill Stanley</v>
          </cell>
          <cell r="S261">
            <v>472209</v>
          </cell>
          <cell r="T261" t="str">
            <v>Good</v>
          </cell>
          <cell r="U261">
            <v>41775</v>
          </cell>
          <cell r="X261" t="str">
            <v>FDC</v>
          </cell>
          <cell r="Y261" t="str">
            <v>Private</v>
          </cell>
          <cell r="Z261" t="str">
            <v>Private Owner</v>
          </cell>
          <cell r="AA261" t="str">
            <v>n/a</v>
          </cell>
          <cell r="AB261" t="str">
            <v>Companies House</v>
          </cell>
          <cell r="AC261" t="str">
            <v>08608188</v>
          </cell>
          <cell r="AD261" t="str">
            <v>EYE</v>
          </cell>
          <cell r="AE261" t="str">
            <v>Yes</v>
          </cell>
          <cell r="AF261" t="str">
            <v>No</v>
          </cell>
          <cell r="AG261" t="str">
            <v>Yes</v>
          </cell>
          <cell r="AI261">
            <v>314528</v>
          </cell>
          <cell r="AJ261" t="str">
            <v>No</v>
          </cell>
          <cell r="AK261" t="str">
            <v>No</v>
          </cell>
          <cell r="AL261" t="str">
            <v>No</v>
          </cell>
        </row>
        <row r="262">
          <cell r="A262">
            <v>684106</v>
          </cell>
          <cell r="B262" t="str">
            <v>Limes Play and Learn Limited</v>
          </cell>
          <cell r="C262" t="e">
            <v>#REF!</v>
          </cell>
          <cell r="D262" t="e">
            <v>#REF!</v>
          </cell>
          <cell r="E262" t="str">
            <v>LN11 9AR</v>
          </cell>
          <cell r="F262" t="e">
            <v>#REF!</v>
          </cell>
          <cell r="G262" t="str">
            <v>St Michaels School, Monks Dyke Road, Louth, LN11 8TE</v>
          </cell>
          <cell r="H262" t="str">
            <v>Linda Hill</v>
          </cell>
          <cell r="I262" t="str">
            <v>Manager</v>
          </cell>
          <cell r="J262" t="str">
            <v>01507 609 199</v>
          </cell>
          <cell r="K262" t="str">
            <v>info@limesplayandlearn.co.uk</v>
          </cell>
          <cell r="L262" t="str">
            <v>Little Lambs Preschool</v>
          </cell>
          <cell r="N262" t="str">
            <v>Middlesykes Lane</v>
          </cell>
          <cell r="O262" t="str">
            <v>Grimoldby</v>
          </cell>
          <cell r="P262" t="str">
            <v>LN11 8TE</v>
          </cell>
          <cell r="Q262" t="str">
            <v>Limes Play &amp; Learn</v>
          </cell>
          <cell r="S262">
            <v>496886</v>
          </cell>
          <cell r="T262" t="str">
            <v>Good</v>
          </cell>
          <cell r="U262">
            <v>41404</v>
          </cell>
          <cell r="X262" t="str">
            <v>FDC</v>
          </cell>
          <cell r="Y262" t="str">
            <v>Private</v>
          </cell>
          <cell r="Z262" t="str">
            <v>Private Owner</v>
          </cell>
          <cell r="AA262" t="str">
            <v>n/a</v>
          </cell>
          <cell r="AB262" t="str">
            <v>Companies House</v>
          </cell>
          <cell r="AC262">
            <v>9652989</v>
          </cell>
          <cell r="AD262" t="str">
            <v>EYE</v>
          </cell>
          <cell r="AE262" t="str">
            <v>Yes</v>
          </cell>
          <cell r="AF262" t="str">
            <v>Yes</v>
          </cell>
          <cell r="AG262" t="str">
            <v>Yes</v>
          </cell>
          <cell r="AI262">
            <v>301033</v>
          </cell>
          <cell r="AJ262" t="str">
            <v>Yes</v>
          </cell>
          <cell r="AK262" t="str">
            <v>Yes</v>
          </cell>
          <cell r="AL262" t="str">
            <v>Yes</v>
          </cell>
        </row>
        <row r="263">
          <cell r="A263">
            <v>515191</v>
          </cell>
          <cell r="B263" t="str">
            <v>Lincoln Minster School</v>
          </cell>
          <cell r="C263" t="e">
            <v>#REF!</v>
          </cell>
          <cell r="D263" t="e">
            <v>#REF!</v>
          </cell>
          <cell r="E263" t="str">
            <v>LN2 1PH</v>
          </cell>
          <cell r="F263" t="e">
            <v>#REF!</v>
          </cell>
          <cell r="G263" t="str">
            <v>5 Potter Gate, Lincoln, LN2 1PH</v>
          </cell>
          <cell r="H263" t="str">
            <v>Susan Skinner</v>
          </cell>
          <cell r="I263" t="str">
            <v>Head of Pre-Prep</v>
          </cell>
          <cell r="J263" t="str">
            <v>01522 524622</v>
          </cell>
          <cell r="K263" t="str">
            <v>kathy.coulson@lincolnminsterschool.co.uk; claire.basford@lincolnminsterschool.co.uk</v>
          </cell>
          <cell r="L263" t="str">
            <v>Upper Lindum Street</v>
          </cell>
          <cell r="O263" t="str">
            <v>Lincoln</v>
          </cell>
          <cell r="P263" t="str">
            <v>LN2 5RW</v>
          </cell>
          <cell r="S263">
            <v>434719</v>
          </cell>
          <cell r="T263" t="str">
            <v>Outstanding</v>
          </cell>
          <cell r="U263">
            <v>41031</v>
          </cell>
          <cell r="V263" t="str">
            <v>Outstanding</v>
          </cell>
          <cell r="W263">
            <v>38789</v>
          </cell>
          <cell r="X263" t="str">
            <v>IDP</v>
          </cell>
          <cell r="Y263" t="str">
            <v>Independent</v>
          </cell>
          <cell r="Z263" t="str">
            <v>Board of trustees</v>
          </cell>
          <cell r="AA263" t="str">
            <v>n/a</v>
          </cell>
          <cell r="AB263" t="str">
            <v>Companies House</v>
          </cell>
          <cell r="AC263" t="str">
            <v>02780748</v>
          </cell>
          <cell r="AD263" t="str">
            <v>EYE</v>
          </cell>
          <cell r="AE263" t="str">
            <v>Yes</v>
          </cell>
          <cell r="AF263" t="str">
            <v>No</v>
          </cell>
          <cell r="AG263" t="str">
            <v>No</v>
          </cell>
          <cell r="AI263">
            <v>309702</v>
          </cell>
          <cell r="AJ263" t="str">
            <v>No</v>
          </cell>
          <cell r="AK263" t="str">
            <v>No</v>
          </cell>
          <cell r="AL263" t="str">
            <v>No</v>
          </cell>
        </row>
        <row r="264">
          <cell r="A264">
            <v>684009</v>
          </cell>
          <cell r="B264" t="str">
            <v>Linda Favell</v>
          </cell>
          <cell r="C264" t="e">
            <v>#REF!</v>
          </cell>
          <cell r="D264" t="e">
            <v>#REF!</v>
          </cell>
          <cell r="E264" t="str">
            <v>PE20 1BY</v>
          </cell>
          <cell r="F264" t="e">
            <v>#REF!</v>
          </cell>
          <cell r="G264" t="str">
            <v>As per mailing address</v>
          </cell>
          <cell r="H264" t="str">
            <v>Linda Favell</v>
          </cell>
          <cell r="I264" t="str">
            <v>Childminder</v>
          </cell>
          <cell r="J264" t="str">
            <v>01205 724211</v>
          </cell>
          <cell r="K264" t="str">
            <v>claire.basford@lincolnminsterschool.co.uk</v>
          </cell>
          <cell r="L264" t="str">
            <v>4 Lighton Avenue</v>
          </cell>
          <cell r="N264" t="str">
            <v>Frampton</v>
          </cell>
          <cell r="O264" t="str">
            <v>Boston</v>
          </cell>
          <cell r="P264" t="str">
            <v>PE20 1BY</v>
          </cell>
          <cell r="S264">
            <v>208571</v>
          </cell>
          <cell r="T264" t="str">
            <v>Outstanding</v>
          </cell>
          <cell r="U264">
            <v>42164</v>
          </cell>
          <cell r="V264" t="str">
            <v>Good</v>
          </cell>
          <cell r="W264">
            <v>40625</v>
          </cell>
          <cell r="X264" t="str">
            <v>Childminder</v>
          </cell>
          <cell r="Y264" t="str">
            <v>Childminder</v>
          </cell>
          <cell r="Z264" t="str">
            <v>Childminder</v>
          </cell>
          <cell r="AA264" t="str">
            <v>n/a</v>
          </cell>
          <cell r="AB264" t="str">
            <v>Sole Trader</v>
          </cell>
          <cell r="AD264" t="str">
            <v>EYE</v>
          </cell>
          <cell r="AE264" t="str">
            <v>Yes</v>
          </cell>
          <cell r="AF264" t="str">
            <v>Yes</v>
          </cell>
          <cell r="AG264" t="str">
            <v>Yes</v>
          </cell>
          <cell r="AI264">
            <v>303386</v>
          </cell>
          <cell r="AJ264" t="str">
            <v>No</v>
          </cell>
          <cell r="AK264" t="str">
            <v>No</v>
          </cell>
          <cell r="AL264" t="str">
            <v>No</v>
          </cell>
        </row>
        <row r="265">
          <cell r="A265">
            <v>684051</v>
          </cell>
          <cell r="B265" t="str">
            <v>Linda Kettell</v>
          </cell>
          <cell r="C265" t="e">
            <v>#REF!</v>
          </cell>
          <cell r="D265" t="e">
            <v>#REF!</v>
          </cell>
          <cell r="E265" t="str">
            <v>LN2 2GB</v>
          </cell>
          <cell r="F265" t="e">
            <v>#REF!</v>
          </cell>
          <cell r="G265" t="str">
            <v>As per mailing address</v>
          </cell>
          <cell r="H265" t="str">
            <v>Linda Kettell</v>
          </cell>
          <cell r="I265" t="str">
            <v>Childminder</v>
          </cell>
          <cell r="J265" t="str">
            <v>01522 753786</v>
          </cell>
          <cell r="K265" t="str">
            <v>D.kettell@sky.com</v>
          </cell>
          <cell r="L265" t="str">
            <v>15 Larch Avenue</v>
          </cell>
          <cell r="N265" t="str">
            <v>Nettleham</v>
          </cell>
          <cell r="O265" t="str">
            <v>Lincoln</v>
          </cell>
          <cell r="P265" t="str">
            <v>LN2 2GB</v>
          </cell>
          <cell r="S265">
            <v>208925</v>
          </cell>
          <cell r="T265" t="str">
            <v>Good</v>
          </cell>
          <cell r="U265">
            <v>41870</v>
          </cell>
          <cell r="X265" t="str">
            <v>Childminder</v>
          </cell>
          <cell r="Y265" t="str">
            <v>Childminder</v>
          </cell>
          <cell r="Z265" t="str">
            <v>Childminder</v>
          </cell>
          <cell r="AA265" t="str">
            <v>n/a</v>
          </cell>
          <cell r="AB265" t="str">
            <v>Sole Trader</v>
          </cell>
          <cell r="AC265" t="str">
            <v>Linda Kettell</v>
          </cell>
          <cell r="AD265" t="str">
            <v>EYE</v>
          </cell>
          <cell r="AE265" t="str">
            <v>Yes</v>
          </cell>
          <cell r="AF265" t="str">
            <v>Yes</v>
          </cell>
          <cell r="AG265" t="str">
            <v>Yes</v>
          </cell>
          <cell r="AI265">
            <v>321971</v>
          </cell>
          <cell r="AJ265" t="str">
            <v>No</v>
          </cell>
          <cell r="AK265" t="str">
            <v>Yes</v>
          </cell>
          <cell r="AL265" t="str">
            <v>No</v>
          </cell>
        </row>
        <row r="266">
          <cell r="A266">
            <v>684058</v>
          </cell>
          <cell r="B266" t="str">
            <v>Lisa Seelig Moore</v>
          </cell>
          <cell r="C266" t="e">
            <v>#REF!</v>
          </cell>
          <cell r="D266" t="e">
            <v>#REF!</v>
          </cell>
          <cell r="E266" t="str">
            <v>LN2 2SY</v>
          </cell>
          <cell r="F266" t="e">
            <v>#REF!</v>
          </cell>
          <cell r="G266" t="str">
            <v>As per mailing address</v>
          </cell>
          <cell r="H266" t="str">
            <v>Lisa Seelig Moore</v>
          </cell>
          <cell r="I266" t="str">
            <v>Childminder</v>
          </cell>
          <cell r="J266" t="str">
            <v>01522 751006</v>
          </cell>
          <cell r="K266" t="str">
            <v>lisa.moore9@ntlworld.com</v>
          </cell>
          <cell r="L266" t="str">
            <v>9 Wold View</v>
          </cell>
          <cell r="N266" t="str">
            <v>Nettleham</v>
          </cell>
          <cell r="O266" t="str">
            <v>Lincoln</v>
          </cell>
          <cell r="P266" t="str">
            <v>LN2 2SY</v>
          </cell>
          <cell r="S266">
            <v>208928</v>
          </cell>
          <cell r="T266" t="str">
            <v>Good</v>
          </cell>
          <cell r="U266">
            <v>42116</v>
          </cell>
          <cell r="X266" t="str">
            <v>Childminder</v>
          </cell>
          <cell r="Y266" t="str">
            <v>Childminder</v>
          </cell>
          <cell r="Z266" t="str">
            <v>Childminder</v>
          </cell>
          <cell r="AA266" t="str">
            <v>n/a</v>
          </cell>
          <cell r="AB266" t="str">
            <v>Sole Trader</v>
          </cell>
          <cell r="AD266" t="str">
            <v>EYE</v>
          </cell>
          <cell r="AE266" t="str">
            <v>Yes</v>
          </cell>
          <cell r="AF266" t="str">
            <v>Yes</v>
          </cell>
          <cell r="AG266" t="str">
            <v>Yes</v>
          </cell>
          <cell r="AI266">
            <v>322317</v>
          </cell>
          <cell r="AJ266" t="str">
            <v>No</v>
          </cell>
          <cell r="AK266" t="str">
            <v>Yes</v>
          </cell>
          <cell r="AL266" t="str">
            <v>No</v>
          </cell>
        </row>
        <row r="267">
          <cell r="A267">
            <v>582130</v>
          </cell>
          <cell r="B267" t="str">
            <v>Little Acorn Preschool Playgroup</v>
          </cell>
          <cell r="C267" t="e">
            <v>#REF!</v>
          </cell>
          <cell r="D267" t="e">
            <v>#REF!</v>
          </cell>
          <cell r="E267" t="str">
            <v>LN1 2XT</v>
          </cell>
          <cell r="F267" t="e">
            <v>#REF!</v>
          </cell>
          <cell r="G267" t="str">
            <v>As per mailing address</v>
          </cell>
          <cell r="H267" t="str">
            <v>Emma Forrest</v>
          </cell>
          <cell r="I267" t="str">
            <v>Manager</v>
          </cell>
          <cell r="J267" t="str">
            <v>01522 730868</v>
          </cell>
          <cell r="K267" t="str">
            <v>littleacornsingham@hotmail.co.uk</v>
          </cell>
          <cell r="L267" t="str">
            <v>The Green</v>
          </cell>
          <cell r="N267" t="str">
            <v>Ingham</v>
          </cell>
          <cell r="O267" t="str">
            <v>Lincoln</v>
          </cell>
          <cell r="P267" t="str">
            <v>LN1 2XT</v>
          </cell>
          <cell r="S267">
            <v>253462</v>
          </cell>
          <cell r="T267" t="str">
            <v>Good</v>
          </cell>
          <cell r="U267">
            <v>42159</v>
          </cell>
          <cell r="V267" t="str">
            <v>Good</v>
          </cell>
          <cell r="W267">
            <v>40729</v>
          </cell>
          <cell r="X267" t="str">
            <v>Sessional</v>
          </cell>
          <cell r="Y267" t="str">
            <v>Voluntary</v>
          </cell>
          <cell r="Z267" t="str">
            <v>Committee</v>
          </cell>
          <cell r="AA267" t="str">
            <v>Kelly Rinaldi</v>
          </cell>
          <cell r="AB267" t="str">
            <v>Charity</v>
          </cell>
          <cell r="AC267" t="str">
            <v>1018965</v>
          </cell>
          <cell r="AD267" t="str">
            <v>EYE</v>
          </cell>
          <cell r="AE267" t="str">
            <v>Yes</v>
          </cell>
          <cell r="AF267" t="str">
            <v>No</v>
          </cell>
          <cell r="AG267" t="str">
            <v>Yes</v>
          </cell>
          <cell r="AI267">
            <v>302022</v>
          </cell>
          <cell r="AJ267" t="str">
            <v>No</v>
          </cell>
          <cell r="AK267" t="str">
            <v>No</v>
          </cell>
          <cell r="AL267" t="str">
            <v>No</v>
          </cell>
        </row>
        <row r="268">
          <cell r="A268">
            <v>684053</v>
          </cell>
          <cell r="B268" t="str">
            <v>Little Acorns</v>
          </cell>
          <cell r="C268" t="e">
            <v>#REF!</v>
          </cell>
          <cell r="D268" t="e">
            <v>#REF!</v>
          </cell>
          <cell r="E268" t="str">
            <v>LN5 0QB</v>
          </cell>
          <cell r="F268" t="e">
            <v>#REF!</v>
          </cell>
          <cell r="G268" t="str">
            <v>Leadenham C of E Primary School, Mail Road, Lincoln, LN5 0QB</v>
          </cell>
          <cell r="H268" t="str">
            <v>Pauline Morgan</v>
          </cell>
          <cell r="I268" t="str">
            <v>Owner</v>
          </cell>
          <cell r="J268" t="str">
            <v>07419895922</v>
          </cell>
          <cell r="K268" t="str">
            <v>littleacorns.leadenham@gmail.com</v>
          </cell>
          <cell r="L268" t="str">
            <v>Leadenham Church of England Primary School</v>
          </cell>
          <cell r="M268" t="str">
            <v>Dappledown House Nursery</v>
          </cell>
          <cell r="N268" t="str">
            <v>Main Street</v>
          </cell>
          <cell r="O268" t="str">
            <v>Honington</v>
          </cell>
          <cell r="P268" t="str">
            <v>NG32 2PG</v>
          </cell>
          <cell r="Q268" t="str">
            <v>Leadenham Little Acorns Preschool (Leadenham Primary)</v>
          </cell>
          <cell r="S268">
            <v>488741</v>
          </cell>
          <cell r="T268" t="str">
            <v>Awaiting</v>
          </cell>
          <cell r="U268" t="str">
            <v>Awaiting</v>
          </cell>
          <cell r="X268" t="str">
            <v>Sessional</v>
          </cell>
          <cell r="Y268" t="str">
            <v>Private</v>
          </cell>
          <cell r="Z268" t="str">
            <v>Private Owner</v>
          </cell>
          <cell r="AA268" t="str">
            <v>n/a</v>
          </cell>
          <cell r="AB268" t="str">
            <v>Sole Trader</v>
          </cell>
          <cell r="AC268" t="str">
            <v>PAULINE MORGAN</v>
          </cell>
          <cell r="AD268" t="str">
            <v>EYE</v>
          </cell>
          <cell r="AE268" t="str">
            <v>Yes</v>
          </cell>
          <cell r="AF268" t="str">
            <v>No</v>
          </cell>
          <cell r="AG268" t="str">
            <v>Yes</v>
          </cell>
          <cell r="AI268">
            <v>321969</v>
          </cell>
          <cell r="AJ268" t="str">
            <v>No</v>
          </cell>
          <cell r="AK268" t="str">
            <v>Yes</v>
          </cell>
          <cell r="AL268" t="str">
            <v>No</v>
          </cell>
        </row>
        <row r="269">
          <cell r="A269">
            <v>684068</v>
          </cell>
          <cell r="B269" t="str">
            <v>Little Acorns</v>
          </cell>
          <cell r="C269" t="e">
            <v>#REF!</v>
          </cell>
          <cell r="D269" t="e">
            <v>#REF!</v>
          </cell>
          <cell r="E269" t="str">
            <v>LN6 0RH</v>
          </cell>
          <cell r="F269" t="e">
            <v>#REF!</v>
          </cell>
          <cell r="G269" t="str">
            <v>As per mailing address</v>
          </cell>
          <cell r="H269" t="str">
            <v>Liz Aloi</v>
          </cell>
          <cell r="I269" t="str">
            <v>Childminder</v>
          </cell>
          <cell r="J269" t="str">
            <v>07828069260</v>
          </cell>
          <cell r="K269" t="str">
            <v>lizlittleacorns@hotmail.com</v>
          </cell>
          <cell r="L269" t="str">
            <v>11 Brooklands Way</v>
          </cell>
          <cell r="M269" t="str">
            <v>Doddington Park</v>
          </cell>
          <cell r="O269" t="str">
            <v>Lincoln</v>
          </cell>
          <cell r="P269" t="str">
            <v>LN6 0RH</v>
          </cell>
          <cell r="S269">
            <v>340458</v>
          </cell>
          <cell r="T269" t="str">
            <v>Outstanding</v>
          </cell>
          <cell r="U269">
            <v>42405</v>
          </cell>
          <cell r="V269" t="str">
            <v>Outstanding</v>
          </cell>
          <cell r="W269">
            <v>40660</v>
          </cell>
          <cell r="X269" t="str">
            <v>Childminder</v>
          </cell>
          <cell r="Y269" t="str">
            <v>Childminder</v>
          </cell>
          <cell r="Z269" t="str">
            <v>Childminder</v>
          </cell>
          <cell r="AA269" t="str">
            <v>n/a</v>
          </cell>
          <cell r="AB269" t="str">
            <v>Sole Trader</v>
          </cell>
          <cell r="AD269" t="str">
            <v>EYE</v>
          </cell>
          <cell r="AE269" t="str">
            <v>Yes</v>
          </cell>
          <cell r="AF269" t="str">
            <v>No</v>
          </cell>
          <cell r="AG269" t="str">
            <v>Yes</v>
          </cell>
          <cell r="AI269">
            <v>323343</v>
          </cell>
          <cell r="AJ269" t="str">
            <v>No</v>
          </cell>
          <cell r="AK269" t="str">
            <v>Yes</v>
          </cell>
          <cell r="AL269" t="str">
            <v>No</v>
          </cell>
        </row>
        <row r="270">
          <cell r="A270">
            <v>512545</v>
          </cell>
          <cell r="B270" t="str">
            <v>Little Acorns Day Nursery</v>
          </cell>
          <cell r="C270" t="e">
            <v>#REF!</v>
          </cell>
          <cell r="D270" t="e">
            <v>#REF!</v>
          </cell>
          <cell r="E270" t="str">
            <v>PE21 6DA</v>
          </cell>
          <cell r="F270" t="e">
            <v>#REF!</v>
          </cell>
          <cell r="G270" t="str">
            <v>As per mailing address</v>
          </cell>
          <cell r="H270" t="str">
            <v>Emma Gilbert</v>
          </cell>
          <cell r="I270" t="str">
            <v>Manager</v>
          </cell>
          <cell r="J270" t="str">
            <v>01205 360556</v>
          </cell>
          <cell r="K270" t="str">
            <v>boston.nursery@littleacornsgroup.com</v>
          </cell>
          <cell r="L270" t="str">
            <v>Boston College</v>
          </cell>
          <cell r="M270" t="str">
            <v>Skirbeck Road</v>
          </cell>
          <cell r="O270" t="str">
            <v>Boston</v>
          </cell>
          <cell r="P270" t="str">
            <v>PE21 6DA</v>
          </cell>
          <cell r="R270" t="str">
            <v>Cherie Elston</v>
          </cell>
          <cell r="S270">
            <v>282997</v>
          </cell>
          <cell r="T270" t="str">
            <v>Good</v>
          </cell>
          <cell r="U270">
            <v>42397</v>
          </cell>
          <cell r="V270" t="str">
            <v>Good</v>
          </cell>
          <cell r="W270">
            <v>40554</v>
          </cell>
          <cell r="X270" t="str">
            <v>FDC</v>
          </cell>
          <cell r="Y270" t="str">
            <v>Private</v>
          </cell>
          <cell r="Z270" t="str">
            <v>Private Owner</v>
          </cell>
          <cell r="AA270" t="str">
            <v>n/a</v>
          </cell>
          <cell r="AB270" t="str">
            <v>Companies House</v>
          </cell>
          <cell r="AC270" t="str">
            <v>03396449</v>
          </cell>
          <cell r="AD270" t="str">
            <v>EYE</v>
          </cell>
          <cell r="AE270" t="str">
            <v>Yes</v>
          </cell>
          <cell r="AF270" t="str">
            <v>No</v>
          </cell>
          <cell r="AG270" t="str">
            <v>Yes</v>
          </cell>
          <cell r="AI270">
            <v>304480</v>
          </cell>
          <cell r="AJ270" t="str">
            <v>No</v>
          </cell>
          <cell r="AK270" t="str">
            <v>No</v>
          </cell>
          <cell r="AL270" t="str">
            <v>No</v>
          </cell>
        </row>
        <row r="271">
          <cell r="A271">
            <v>684080</v>
          </cell>
          <cell r="B271" t="str">
            <v>Little Beetle Ltd</v>
          </cell>
          <cell r="C271" t="e">
            <v>#REF!</v>
          </cell>
          <cell r="D271" t="e">
            <v>#REF!</v>
          </cell>
          <cell r="E271" t="str">
            <v>PE11 2FS</v>
          </cell>
          <cell r="F271" t="e">
            <v>#REF!</v>
          </cell>
          <cell r="G271" t="str">
            <v>As per mailing address</v>
          </cell>
          <cell r="H271" t="str">
            <v>Luis Abreu/ Anna Pawelczak - Abreu</v>
          </cell>
          <cell r="I271" t="str">
            <v>Owner/Manager</v>
          </cell>
          <cell r="J271" t="str">
            <v>07725858925</v>
          </cell>
          <cell r="K271" t="str">
            <v>apspa2011@hotmail.co.uk</v>
          </cell>
          <cell r="L271" t="str">
            <v>39 Livingstone Drive</v>
          </cell>
          <cell r="O271" t="str">
            <v>Spalding</v>
          </cell>
          <cell r="P271" t="str">
            <v>PE22 2FS</v>
          </cell>
          <cell r="R271" t="str">
            <v>Anna Pawelczak-Abreu</v>
          </cell>
          <cell r="S271">
            <v>425667</v>
          </cell>
          <cell r="T271" t="str">
            <v>Good</v>
          </cell>
          <cell r="U271">
            <v>41205</v>
          </cell>
          <cell r="X271" t="str">
            <v>Childminder</v>
          </cell>
          <cell r="Y271" t="str">
            <v>Childminder</v>
          </cell>
          <cell r="Z271" t="str">
            <v>Childminder</v>
          </cell>
          <cell r="AA271" t="str">
            <v>n/a</v>
          </cell>
          <cell r="AB271" t="str">
            <v>Companies House</v>
          </cell>
          <cell r="AD271" t="str">
            <v>EYE</v>
          </cell>
          <cell r="AE271" t="str">
            <v>Yes</v>
          </cell>
          <cell r="AF271" t="str">
            <v>No</v>
          </cell>
          <cell r="AG271" t="str">
            <v>Yes</v>
          </cell>
          <cell r="AI271">
            <v>324914</v>
          </cell>
          <cell r="AJ271" t="str">
            <v>No</v>
          </cell>
          <cell r="AK271" t="str">
            <v>Yes</v>
          </cell>
          <cell r="AL271" t="str">
            <v>No</v>
          </cell>
        </row>
        <row r="272">
          <cell r="A272">
            <v>533136</v>
          </cell>
          <cell r="B272" t="str">
            <v xml:space="preserve">Little Buttons </v>
          </cell>
          <cell r="C272" t="e">
            <v>#REF!</v>
          </cell>
          <cell r="D272" t="e">
            <v>#REF!</v>
          </cell>
          <cell r="E272" t="str">
            <v>NG31 9FP</v>
          </cell>
          <cell r="F272" t="e">
            <v>#REF!</v>
          </cell>
          <cell r="G272" t="str">
            <v>As per mailing address</v>
          </cell>
          <cell r="H272" t="str">
            <v>Kelly Browett</v>
          </cell>
          <cell r="I272" t="str">
            <v>Childminder</v>
          </cell>
          <cell r="J272" t="str">
            <v>07912 574820</v>
          </cell>
          <cell r="K272" t="str">
            <v>littlebuttons12@hotmail.co.uk</v>
          </cell>
          <cell r="L272" t="str">
            <v>12 Cavendish Way</v>
          </cell>
          <cell r="O272" t="str">
            <v>Grantham</v>
          </cell>
          <cell r="P272" t="str">
            <v>NG31 9FP</v>
          </cell>
          <cell r="S272">
            <v>439928</v>
          </cell>
          <cell r="T272" t="str">
            <v>Outstanding</v>
          </cell>
          <cell r="U272">
            <v>42023</v>
          </cell>
          <cell r="V272" t="str">
            <v>Good</v>
          </cell>
          <cell r="W272">
            <v>41025</v>
          </cell>
          <cell r="X272" t="str">
            <v>Childminder</v>
          </cell>
          <cell r="Y272" t="str">
            <v>Childminder</v>
          </cell>
          <cell r="Z272" t="str">
            <v>Childminder</v>
          </cell>
          <cell r="AA272" t="str">
            <v>n/a</v>
          </cell>
          <cell r="AB272" t="str">
            <v>Sole Trader</v>
          </cell>
          <cell r="AD272" t="str">
            <v>EYE</v>
          </cell>
          <cell r="AE272" t="str">
            <v>Yes</v>
          </cell>
          <cell r="AF272" t="str">
            <v>Yes</v>
          </cell>
          <cell r="AG272" t="str">
            <v>Yes</v>
          </cell>
          <cell r="AI272">
            <v>310288</v>
          </cell>
          <cell r="AJ272" t="str">
            <v>No</v>
          </cell>
          <cell r="AK272" t="str">
            <v>No</v>
          </cell>
          <cell r="AL272" t="str">
            <v>No</v>
          </cell>
        </row>
        <row r="273">
          <cell r="A273">
            <v>684147</v>
          </cell>
          <cell r="B273" t="str">
            <v>Little Cherubs Day Nursery</v>
          </cell>
          <cell r="C273" t="str">
            <v>South Kesteven</v>
          </cell>
          <cell r="D273" t="str">
            <v>St Mary's</v>
          </cell>
          <cell r="E273" t="str">
            <v xml:space="preserve">PE9 1PG </v>
          </cell>
          <cell r="F273" t="str">
            <v>Stamford CC</v>
          </cell>
          <cell r="G273" t="str">
            <v>As per mailing address</v>
          </cell>
          <cell r="H273" t="str">
            <v xml:space="preserve">Christine Ambrose </v>
          </cell>
          <cell r="I273" t="str">
            <v xml:space="preserve">Manager </v>
          </cell>
          <cell r="J273" t="str">
            <v xml:space="preserve">01780 751222 </v>
          </cell>
          <cell r="K273" t="str">
            <v>info@littlecherubsstamford.co.uk</v>
          </cell>
          <cell r="L273" t="str">
            <v xml:space="preserve">15 &amp; 16 Broad Street </v>
          </cell>
          <cell r="O273" t="str">
            <v xml:space="preserve">Stamford </v>
          </cell>
          <cell r="P273" t="str">
            <v xml:space="preserve">PE9 1PG </v>
          </cell>
          <cell r="R273" t="str">
            <v>TBC</v>
          </cell>
          <cell r="S273">
            <v>535425</v>
          </cell>
          <cell r="T273" t="str">
            <v>Awaiting</v>
          </cell>
          <cell r="X273" t="str">
            <v>FDC</v>
          </cell>
          <cell r="Y273" t="str">
            <v>Private</v>
          </cell>
          <cell r="Z273" t="str">
            <v>Private Owner</v>
          </cell>
          <cell r="AA273" t="str">
            <v>n/a</v>
          </cell>
          <cell r="AB273" t="str">
            <v>Companies House</v>
          </cell>
          <cell r="AC273">
            <v>9641813</v>
          </cell>
          <cell r="AD273" t="str">
            <v>EYE</v>
          </cell>
          <cell r="AE273" t="str">
            <v>Yes</v>
          </cell>
          <cell r="AF273" t="str">
            <v>Yes</v>
          </cell>
          <cell r="AG273" t="str">
            <v>Yes</v>
          </cell>
          <cell r="AI273">
            <v>330096</v>
          </cell>
        </row>
        <row r="274">
          <cell r="A274">
            <v>684056</v>
          </cell>
          <cell r="B274" t="str">
            <v>Little Chicks Daycare</v>
          </cell>
          <cell r="C274" t="e">
            <v>#REF!</v>
          </cell>
          <cell r="D274" t="e">
            <v>#REF!</v>
          </cell>
          <cell r="E274" t="str">
            <v>LN6 5RB</v>
          </cell>
          <cell r="F274" t="e">
            <v>#REF!</v>
          </cell>
          <cell r="G274" t="str">
            <v>As per mailing address</v>
          </cell>
          <cell r="H274" t="str">
            <v>Angela Callaghan</v>
          </cell>
          <cell r="I274" t="str">
            <v>Childminder</v>
          </cell>
          <cell r="J274" t="str">
            <v>01522 689956</v>
          </cell>
          <cell r="K274" t="str">
            <v>callaghan_a@hotmail.com</v>
          </cell>
          <cell r="L274" t="str">
            <v>5 Mitchell Close</v>
          </cell>
          <cell r="N274" t="str">
            <v>Skellingthorpe</v>
          </cell>
          <cell r="O274" t="str">
            <v>Lincoln</v>
          </cell>
          <cell r="P274" t="str">
            <v>LN6 5RB</v>
          </cell>
          <cell r="S274">
            <v>486486</v>
          </cell>
          <cell r="T274" t="str">
            <v>Good</v>
          </cell>
          <cell r="U274">
            <v>42479</v>
          </cell>
          <cell r="X274" t="str">
            <v>Childminder</v>
          </cell>
          <cell r="Y274" t="str">
            <v>Childminder</v>
          </cell>
          <cell r="Z274" t="str">
            <v>Childminder</v>
          </cell>
          <cell r="AA274" t="str">
            <v>n/a</v>
          </cell>
          <cell r="AB274" t="str">
            <v>Sole Trader</v>
          </cell>
          <cell r="AD274" t="str">
            <v>EYE</v>
          </cell>
          <cell r="AE274" t="str">
            <v>Yes</v>
          </cell>
          <cell r="AF274" t="str">
            <v>Yes</v>
          </cell>
          <cell r="AG274" t="str">
            <v>Yes</v>
          </cell>
          <cell r="AI274">
            <v>322227</v>
          </cell>
          <cell r="AJ274" t="str">
            <v>no</v>
          </cell>
          <cell r="AK274" t="str">
            <v>Yes</v>
          </cell>
          <cell r="AL274" t="str">
            <v>no</v>
          </cell>
        </row>
        <row r="275">
          <cell r="A275">
            <v>684137</v>
          </cell>
          <cell r="B275" t="str">
            <v xml:space="preserve">Little Cubs Childminding </v>
          </cell>
          <cell r="C275" t="e">
            <v>#REF!</v>
          </cell>
          <cell r="D275" t="e">
            <v>#REF!</v>
          </cell>
          <cell r="E275" t="str">
            <v>NG34 7UX</v>
          </cell>
          <cell r="F275" t="e">
            <v>#REF!</v>
          </cell>
          <cell r="G275" t="str">
            <v>As per mailing address</v>
          </cell>
          <cell r="H275" t="str">
            <v>Carly Bysouth</v>
          </cell>
          <cell r="I275" t="str">
            <v>Childminder</v>
          </cell>
          <cell r="J275">
            <v>7540277745</v>
          </cell>
          <cell r="K275" t="str">
            <v>carlybysouth@hotmail.co.uk</v>
          </cell>
          <cell r="L275" t="str">
            <v xml:space="preserve">5 Eagle Drive </v>
          </cell>
          <cell r="O275" t="str">
            <v xml:space="preserve">Sleaford </v>
          </cell>
          <cell r="P275" t="str">
            <v>NG34 7UX</v>
          </cell>
          <cell r="S275">
            <v>499562</v>
          </cell>
          <cell r="T275" t="str">
            <v>Awaiting</v>
          </cell>
          <cell r="X275" t="str">
            <v>Childminder</v>
          </cell>
          <cell r="Y275" t="str">
            <v>Childminder</v>
          </cell>
          <cell r="Z275" t="str">
            <v>Childminder</v>
          </cell>
          <cell r="AA275" t="str">
            <v>n/a</v>
          </cell>
          <cell r="AB275" t="str">
            <v>Sole Trader</v>
          </cell>
          <cell r="AD275" t="str">
            <v>EYE</v>
          </cell>
          <cell r="AE275" t="str">
            <v>Yes</v>
          </cell>
          <cell r="AF275" t="str">
            <v>Yes</v>
          </cell>
          <cell r="AG275" t="str">
            <v>Yes</v>
          </cell>
          <cell r="AI275" t="str">
            <v>Awaiting</v>
          </cell>
        </row>
        <row r="276">
          <cell r="A276">
            <v>599252</v>
          </cell>
          <cell r="B276" t="str">
            <v>Little Ducklings Preschool</v>
          </cell>
          <cell r="C276" t="e">
            <v>#REF!</v>
          </cell>
          <cell r="D276" t="e">
            <v>#REF!</v>
          </cell>
          <cell r="E276" t="str">
            <v>DN36 5PL</v>
          </cell>
          <cell r="F276" t="e">
            <v>#REF!</v>
          </cell>
          <cell r="G276" t="str">
            <v>As per mailing address</v>
          </cell>
          <cell r="H276" t="str">
            <v>Naomi Brooker</v>
          </cell>
          <cell r="I276" t="str">
            <v>Manager</v>
          </cell>
          <cell r="J276" t="str">
            <v>01472 840387/ 07863 981748</v>
          </cell>
          <cell r="K276" t="str">
            <v>littleducklingspreschool@gmail.com</v>
          </cell>
          <cell r="L276" t="str">
            <v>North Thoresby Primary School</v>
          </cell>
          <cell r="M276" t="str">
            <v>High Street</v>
          </cell>
          <cell r="N276" t="str">
            <v>North Thoresby</v>
          </cell>
          <cell r="O276" t="str">
            <v>Grimsby</v>
          </cell>
          <cell r="P276" t="str">
            <v>DN36 5PL</v>
          </cell>
          <cell r="R276" t="str">
            <v>Jocelyn Day</v>
          </cell>
          <cell r="S276">
            <v>431230</v>
          </cell>
          <cell r="T276" t="str">
            <v>Good</v>
          </cell>
          <cell r="U276">
            <v>41676</v>
          </cell>
          <cell r="V276" t="str">
            <v>Satisfactory</v>
          </cell>
          <cell r="W276">
            <v>40892</v>
          </cell>
          <cell r="X276" t="str">
            <v>Sessional</v>
          </cell>
          <cell r="Y276" t="str">
            <v>Private</v>
          </cell>
          <cell r="Z276" t="str">
            <v>Private Owner</v>
          </cell>
          <cell r="AA276" t="str">
            <v>n/a</v>
          </cell>
          <cell r="AB276" t="str">
            <v>Sole Trader</v>
          </cell>
          <cell r="AC276" t="str">
            <v>NAOMI BROOKER</v>
          </cell>
          <cell r="AD276" t="str">
            <v>EYE</v>
          </cell>
          <cell r="AE276" t="str">
            <v>Yes</v>
          </cell>
          <cell r="AF276" t="str">
            <v>Yes</v>
          </cell>
          <cell r="AG276" t="str">
            <v>Yes</v>
          </cell>
          <cell r="AI276">
            <v>310021</v>
          </cell>
          <cell r="AJ276" t="str">
            <v>Yes</v>
          </cell>
          <cell r="AK276" t="str">
            <v>Yes</v>
          </cell>
          <cell r="AL276" t="str">
            <v>Yes</v>
          </cell>
        </row>
        <row r="277">
          <cell r="A277">
            <v>683879</v>
          </cell>
          <cell r="B277" t="str">
            <v>Little Explorers (Grantham)</v>
          </cell>
          <cell r="C277" t="e">
            <v>#REF!</v>
          </cell>
          <cell r="D277" t="e">
            <v>#REF!</v>
          </cell>
          <cell r="E277" t="str">
            <v>NG31 9PP</v>
          </cell>
          <cell r="F277" t="e">
            <v>#REF!</v>
          </cell>
          <cell r="G277" t="str">
            <v>As per mailing address</v>
          </cell>
          <cell r="H277" t="str">
            <v>Kate Wrench</v>
          </cell>
          <cell r="I277" t="str">
            <v>Manager</v>
          </cell>
          <cell r="J277" t="str">
            <v xml:space="preserve">01476 575711 </v>
          </cell>
          <cell r="K277" t="str">
            <v>littleexplorers@childrenslinks.org.uk</v>
          </cell>
          <cell r="L277" t="str">
            <v>Belton Lane Childrens and Community Centre</v>
          </cell>
          <cell r="M277" t="str">
            <v>Green Lane</v>
          </cell>
          <cell r="O277" t="str">
            <v>Grantham</v>
          </cell>
          <cell r="P277" t="str">
            <v>NG31 9PP</v>
          </cell>
          <cell r="Q277" t="str">
            <v>Belton Lane Nursery</v>
          </cell>
          <cell r="R277" t="str">
            <v>Shelley Bradford</v>
          </cell>
          <cell r="S277">
            <v>474606</v>
          </cell>
          <cell r="T277" t="str">
            <v>Good</v>
          </cell>
          <cell r="U277">
            <v>41844</v>
          </cell>
          <cell r="X277" t="str">
            <v>FDC</v>
          </cell>
          <cell r="Y277" t="str">
            <v>Private</v>
          </cell>
          <cell r="Z277" t="str">
            <v>Board of trustees</v>
          </cell>
          <cell r="AA277" t="str">
            <v>n/a</v>
          </cell>
          <cell r="AB277" t="str">
            <v>Companies House</v>
          </cell>
          <cell r="AC277" t="str">
            <v>04539003</v>
          </cell>
          <cell r="AD277" t="str">
            <v>EYE</v>
          </cell>
          <cell r="AE277" t="str">
            <v>Yes</v>
          </cell>
          <cell r="AF277" t="str">
            <v>Yes</v>
          </cell>
          <cell r="AG277" t="str">
            <v>Yes</v>
          </cell>
          <cell r="AI277">
            <v>314251</v>
          </cell>
          <cell r="AJ277" t="str">
            <v>Yes</v>
          </cell>
          <cell r="AK277" t="str">
            <v>No</v>
          </cell>
          <cell r="AL277" t="str">
            <v>No</v>
          </cell>
        </row>
        <row r="278">
          <cell r="A278">
            <v>684120</v>
          </cell>
          <cell r="B278" t="str">
            <v xml:space="preserve">Little Explorers Nursery </v>
          </cell>
          <cell r="C278" t="e">
            <v>#REF!</v>
          </cell>
          <cell r="D278" t="e">
            <v>#REF!</v>
          </cell>
          <cell r="E278" t="str">
            <v>PE20 1EJ</v>
          </cell>
          <cell r="F278" t="e">
            <v>#REF!</v>
          </cell>
          <cell r="G278" t="str">
            <v>As per mailing address</v>
          </cell>
          <cell r="H278" t="str">
            <v>Helen King</v>
          </cell>
          <cell r="I278" t="str">
            <v>Manager</v>
          </cell>
          <cell r="J278" t="str">
            <v>01205 723664</v>
          </cell>
          <cell r="K278" t="str">
            <v>helen.king@alpha-nurseries.co.uk</v>
          </cell>
          <cell r="L278" t="str">
            <v>22 Willington Road</v>
          </cell>
          <cell r="N278" t="str">
            <v>Kirton</v>
          </cell>
          <cell r="O278" t="str">
            <v>Boston</v>
          </cell>
          <cell r="P278" t="str">
            <v>PE20 1EJ</v>
          </cell>
          <cell r="R278" t="str">
            <v>Helen King</v>
          </cell>
          <cell r="S278">
            <v>495026</v>
          </cell>
          <cell r="T278" t="str">
            <v>Good</v>
          </cell>
          <cell r="U278">
            <v>42597</v>
          </cell>
          <cell r="X278" t="str">
            <v>FDC</v>
          </cell>
          <cell r="Y278" t="str">
            <v>Private</v>
          </cell>
          <cell r="Z278" t="str">
            <v>Private Owner</v>
          </cell>
          <cell r="AA278" t="str">
            <v>n/a</v>
          </cell>
          <cell r="AB278" t="str">
            <v>Companies House</v>
          </cell>
          <cell r="AC278">
            <v>56507602</v>
          </cell>
          <cell r="AD278" t="str">
            <v>EYE</v>
          </cell>
          <cell r="AE278" t="str">
            <v>Yes</v>
          </cell>
          <cell r="AF278" t="str">
            <v>Yes</v>
          </cell>
          <cell r="AG278" t="str">
            <v>Yes</v>
          </cell>
          <cell r="AI278">
            <v>309863</v>
          </cell>
          <cell r="AK278" t="str">
            <v>Yes</v>
          </cell>
        </row>
        <row r="279">
          <cell r="A279">
            <v>684112</v>
          </cell>
          <cell r="B279" t="str">
            <v>Little Friends Childcare</v>
          </cell>
          <cell r="C279" t="e">
            <v>#REF!</v>
          </cell>
          <cell r="D279" t="e">
            <v>#REF!</v>
          </cell>
          <cell r="E279" t="str">
            <v>LN8 3LS</v>
          </cell>
          <cell r="F279" t="e">
            <v>#REF!</v>
          </cell>
          <cell r="G279" t="str">
            <v>As per mailing address</v>
          </cell>
          <cell r="H279" t="str">
            <v>Donna Drakes</v>
          </cell>
          <cell r="I279" t="str">
            <v>Childminder</v>
          </cell>
          <cell r="J279" t="str">
            <v>01673 844760</v>
          </cell>
          <cell r="K279" t="str">
            <v>drakes.donna@yahoo.co.uk</v>
          </cell>
          <cell r="L279" t="str">
            <v>Poplar Farm</v>
          </cell>
          <cell r="O279" t="str">
            <v>West Rasen</v>
          </cell>
          <cell r="P279" t="str">
            <v>LN8 3LS</v>
          </cell>
          <cell r="R279" t="str">
            <v>Donna Drakes</v>
          </cell>
          <cell r="S279">
            <v>458721</v>
          </cell>
          <cell r="T279" t="str">
            <v>Good</v>
          </cell>
          <cell r="U279">
            <v>42108</v>
          </cell>
          <cell r="X279" t="str">
            <v>Childminder</v>
          </cell>
          <cell r="Y279" t="str">
            <v>Childminder</v>
          </cell>
          <cell r="Z279" t="str">
            <v>Childminder</v>
          </cell>
          <cell r="AA279" t="str">
            <v>n/a</v>
          </cell>
          <cell r="AB279" t="str">
            <v>Sole Trader</v>
          </cell>
          <cell r="AD279" t="str">
            <v>EYE</v>
          </cell>
          <cell r="AE279" t="str">
            <v>Yes</v>
          </cell>
          <cell r="AF279" t="str">
            <v>Yes</v>
          </cell>
          <cell r="AG279" t="str">
            <v>Yes</v>
          </cell>
          <cell r="AI279">
            <v>327246</v>
          </cell>
          <cell r="AK279" t="str">
            <v>Yes</v>
          </cell>
        </row>
        <row r="280">
          <cell r="A280">
            <v>580067</v>
          </cell>
          <cell r="B280" t="str">
            <v xml:space="preserve">Little Gems Childminding </v>
          </cell>
          <cell r="C280" t="e">
            <v>#REF!</v>
          </cell>
          <cell r="D280" t="e">
            <v>#REF!</v>
          </cell>
          <cell r="E280" t="str">
            <v>LN6 8NJ</v>
          </cell>
          <cell r="F280" t="e">
            <v>#REF!</v>
          </cell>
          <cell r="G280" t="str">
            <v>As per mailing address</v>
          </cell>
          <cell r="H280" t="str">
            <v xml:space="preserve">Janice Garnett </v>
          </cell>
          <cell r="I280" t="str">
            <v>Childminder</v>
          </cell>
          <cell r="J280" t="str">
            <v>01522 712737 &amp; 07823 337510</v>
          </cell>
          <cell r="K280" t="str">
            <v>jan@garnett55.fsnet.co.uk; Littlegemschildminding180@gmail.com</v>
          </cell>
          <cell r="L280" t="str">
            <v>180 Lincoln Road</v>
          </cell>
          <cell r="O280" t="str">
            <v>North Hykeham</v>
          </cell>
          <cell r="P280" t="str">
            <v>LN6 8NJ</v>
          </cell>
          <cell r="S280">
            <v>436794</v>
          </cell>
          <cell r="T280" t="str">
            <v>Good</v>
          </cell>
          <cell r="U280">
            <v>42257</v>
          </cell>
          <cell r="V280" t="str">
            <v>Good</v>
          </cell>
          <cell r="W280">
            <v>41099</v>
          </cell>
          <cell r="X280" t="str">
            <v>Childminder</v>
          </cell>
          <cell r="Y280" t="str">
            <v>Childminder</v>
          </cell>
          <cell r="Z280" t="str">
            <v>Childminder</v>
          </cell>
          <cell r="AA280" t="str">
            <v>n/a</v>
          </cell>
          <cell r="AB280" t="str">
            <v>Sole Trader</v>
          </cell>
          <cell r="AD280" t="str">
            <v>EYE</v>
          </cell>
          <cell r="AE280" t="str">
            <v>Yes</v>
          </cell>
          <cell r="AF280" t="str">
            <v>No</v>
          </cell>
          <cell r="AG280" t="str">
            <v>Yes</v>
          </cell>
          <cell r="AI280">
            <v>310705</v>
          </cell>
          <cell r="AJ280" t="str">
            <v>No</v>
          </cell>
          <cell r="AK280" t="str">
            <v>No</v>
          </cell>
          <cell r="AL280" t="str">
            <v>No</v>
          </cell>
        </row>
        <row r="281">
          <cell r="A281">
            <v>683788</v>
          </cell>
          <cell r="B281" t="str">
            <v>Little Hands</v>
          </cell>
          <cell r="C281" t="e">
            <v>#REF!</v>
          </cell>
          <cell r="D281" t="e">
            <v>#REF!</v>
          </cell>
          <cell r="E281" t="str">
            <v>PE10 9TR</v>
          </cell>
          <cell r="F281" t="e">
            <v>#REF!</v>
          </cell>
          <cell r="G281" t="str">
            <v>As per mailing address</v>
          </cell>
          <cell r="H281" t="str">
            <v>Mrs J Cole</v>
          </cell>
          <cell r="I281" t="str">
            <v>Childminder</v>
          </cell>
          <cell r="J281" t="str">
            <v>07921 222395</v>
          </cell>
          <cell r="K281" t="str">
            <v>Littlehands123@btinternet.com</v>
          </cell>
          <cell r="L281" t="str">
            <v>1  Berkeley Drive</v>
          </cell>
          <cell r="O281" t="str">
            <v>Bourne</v>
          </cell>
          <cell r="P281" t="str">
            <v>PE10 9TR</v>
          </cell>
          <cell r="S281">
            <v>402125</v>
          </cell>
          <cell r="T281" t="str">
            <v>Good</v>
          </cell>
          <cell r="U281">
            <v>42265</v>
          </cell>
          <cell r="V281" t="str">
            <v>Good</v>
          </cell>
          <cell r="W281">
            <v>40318</v>
          </cell>
          <cell r="X281" t="str">
            <v>Childminder</v>
          </cell>
          <cell r="Y281" t="str">
            <v>Childminder</v>
          </cell>
          <cell r="Z281" t="str">
            <v>Childminder</v>
          </cell>
          <cell r="AA281" t="str">
            <v>n/a</v>
          </cell>
          <cell r="AB281" t="str">
            <v>Sole Trader</v>
          </cell>
          <cell r="AD281" t="str">
            <v>EYE</v>
          </cell>
          <cell r="AE281" t="str">
            <v>Yes</v>
          </cell>
          <cell r="AF281" t="str">
            <v>Yes</v>
          </cell>
          <cell r="AG281" t="str">
            <v>Yes</v>
          </cell>
          <cell r="AI281">
            <v>311861</v>
          </cell>
          <cell r="AJ281" t="str">
            <v>No</v>
          </cell>
          <cell r="AK281" t="str">
            <v>No</v>
          </cell>
          <cell r="AL281" t="str">
            <v>No</v>
          </cell>
        </row>
        <row r="282">
          <cell r="A282" t="str">
            <v>N/A</v>
          </cell>
          <cell r="B282" t="str">
            <v>Little Hearts Childcare</v>
          </cell>
          <cell r="C282" t="e">
            <v>#REF!</v>
          </cell>
          <cell r="D282" t="e">
            <v>#REF!</v>
          </cell>
          <cell r="E282" t="str">
            <v>PE11 3FN</v>
          </cell>
          <cell r="F282" t="e">
            <v>#REF!</v>
          </cell>
          <cell r="G282" t="str">
            <v>As per mailing address</v>
          </cell>
          <cell r="H282" t="str">
            <v>V Witson</v>
          </cell>
          <cell r="I282" t="str">
            <v>Childminder</v>
          </cell>
          <cell r="J282" t="str">
            <v>01775 710302</v>
          </cell>
          <cell r="L282" t="str">
            <v>20 Swire Avenue</v>
          </cell>
          <cell r="O282" t="str">
            <v>Spalding</v>
          </cell>
          <cell r="P282" t="str">
            <v>PE11 3FN</v>
          </cell>
          <cell r="S282">
            <v>464733</v>
          </cell>
          <cell r="T282" t="str">
            <v>Awaiting</v>
          </cell>
          <cell r="X282" t="str">
            <v>Childminder</v>
          </cell>
          <cell r="Y282" t="str">
            <v>Childminder</v>
          </cell>
          <cell r="Z282" t="str">
            <v>Childminder</v>
          </cell>
          <cell r="AA282" t="str">
            <v>n/a</v>
          </cell>
          <cell r="AB282" t="str">
            <v>Sole Trader</v>
          </cell>
          <cell r="AD282" t="str">
            <v>Non EYE</v>
          </cell>
          <cell r="AE282" t="str">
            <v>Non EYE</v>
          </cell>
          <cell r="AF282" t="str">
            <v>No</v>
          </cell>
          <cell r="AG282" t="str">
            <v>No</v>
          </cell>
          <cell r="AH282" t="str">
            <v>Yes</v>
          </cell>
          <cell r="AI282">
            <v>314441</v>
          </cell>
          <cell r="AJ282" t="str">
            <v>No</v>
          </cell>
          <cell r="AK282" t="str">
            <v>No</v>
          </cell>
          <cell r="AL282" t="str">
            <v>No</v>
          </cell>
        </row>
        <row r="283">
          <cell r="A283" t="str">
            <v>N/A</v>
          </cell>
          <cell r="B283" t="str">
            <v>Little Hoppers Childminding</v>
          </cell>
          <cell r="C283" t="e">
            <v>#REF!</v>
          </cell>
          <cell r="D283" t="e">
            <v>#REF!</v>
          </cell>
          <cell r="E283" t="str">
            <v>LN1 3HT</v>
          </cell>
          <cell r="F283" t="e">
            <v>#REF!</v>
          </cell>
          <cell r="G283" t="str">
            <v>As per mailing address</v>
          </cell>
          <cell r="H283" t="str">
            <v>Georgina Gardner</v>
          </cell>
          <cell r="I283" t="str">
            <v>Childminder</v>
          </cell>
          <cell r="J283" t="str">
            <v>01522 806401</v>
          </cell>
          <cell r="K283" t="str">
            <v>littlehopperschildminding@gmail.com</v>
          </cell>
          <cell r="L283" t="str">
            <v>23 Olive Street</v>
          </cell>
          <cell r="O283" t="str">
            <v>Lincoln</v>
          </cell>
          <cell r="P283" t="str">
            <v>LN1 3HT</v>
          </cell>
          <cell r="S283">
            <v>460691</v>
          </cell>
          <cell r="T283" t="str">
            <v>Good</v>
          </cell>
          <cell r="U283">
            <v>41550</v>
          </cell>
          <cell r="X283" t="str">
            <v>Childminder</v>
          </cell>
          <cell r="Y283" t="str">
            <v>Childminder</v>
          </cell>
          <cell r="Z283" t="str">
            <v>Childminder</v>
          </cell>
          <cell r="AA283" t="str">
            <v>n/a</v>
          </cell>
          <cell r="AB283" t="str">
            <v>Sole Trader</v>
          </cell>
          <cell r="AD283" t="str">
            <v>Non EYE</v>
          </cell>
          <cell r="AE283" t="str">
            <v>Non EYE</v>
          </cell>
          <cell r="AF283" t="str">
            <v>No</v>
          </cell>
          <cell r="AG283" t="str">
            <v>No</v>
          </cell>
          <cell r="AH283" t="str">
            <v>Yes</v>
          </cell>
          <cell r="AI283" t="str">
            <v>Non EYE</v>
          </cell>
          <cell r="AJ283" t="str">
            <v>No</v>
          </cell>
          <cell r="AK283" t="str">
            <v>No</v>
          </cell>
          <cell r="AL283" t="str">
            <v>No</v>
          </cell>
        </row>
        <row r="284">
          <cell r="A284">
            <v>599259</v>
          </cell>
          <cell r="B284" t="str">
            <v>Little Jesters (Faldingworth Primary School)</v>
          </cell>
          <cell r="C284" t="e">
            <v>#REF!</v>
          </cell>
          <cell r="D284" t="e">
            <v>#REF!</v>
          </cell>
          <cell r="E284" t="str">
            <v>LN8 3SF</v>
          </cell>
          <cell r="F284" t="e">
            <v>#REF!</v>
          </cell>
          <cell r="G284" t="str">
            <v>As per mailing address</v>
          </cell>
          <cell r="H284" t="str">
            <v>June Griffiths</v>
          </cell>
          <cell r="I284" t="str">
            <v>Manager</v>
          </cell>
          <cell r="J284" t="str">
            <v>01673 885366</v>
          </cell>
          <cell r="K284" t="str">
            <v>littlejesters14@gmail.com</v>
          </cell>
          <cell r="L284" t="str">
            <v>High Street</v>
          </cell>
          <cell r="M284" t="str">
            <v>Faldingworth</v>
          </cell>
          <cell r="O284" t="str">
            <v>Market Rasen</v>
          </cell>
          <cell r="P284" t="str">
            <v>LN8 3SF</v>
          </cell>
          <cell r="R284" t="str">
            <v>June Griffiths</v>
          </cell>
          <cell r="S284">
            <v>491786</v>
          </cell>
          <cell r="T284" t="str">
            <v>Good</v>
          </cell>
          <cell r="U284">
            <v>41594</v>
          </cell>
          <cell r="V284" t="str">
            <v>Good</v>
          </cell>
          <cell r="W284">
            <v>41227</v>
          </cell>
          <cell r="X284" t="str">
            <v>Sessional</v>
          </cell>
          <cell r="Y284" t="str">
            <v>Voluntary</v>
          </cell>
          <cell r="Z284" t="str">
            <v>Committee</v>
          </cell>
          <cell r="AA284" t="str">
            <v>Headteacher</v>
          </cell>
          <cell r="AB284" t="str">
            <v>Charity</v>
          </cell>
          <cell r="AC284">
            <v>1161375</v>
          </cell>
          <cell r="AD284" t="str">
            <v>EYE</v>
          </cell>
          <cell r="AE284" t="str">
            <v>Yes</v>
          </cell>
          <cell r="AF284" t="str">
            <v>Yes</v>
          </cell>
          <cell r="AG284" t="str">
            <v>Yes</v>
          </cell>
          <cell r="AI284">
            <v>319035</v>
          </cell>
          <cell r="AJ284" t="str">
            <v>No</v>
          </cell>
          <cell r="AK284" t="str">
            <v>No</v>
          </cell>
          <cell r="AL284" t="str">
            <v>No</v>
          </cell>
        </row>
        <row r="285">
          <cell r="A285">
            <v>683834</v>
          </cell>
          <cell r="B285" t="str">
            <v xml:space="preserve">Little Kingdom Childcare </v>
          </cell>
          <cell r="C285" t="e">
            <v>#REF!</v>
          </cell>
          <cell r="D285" t="e">
            <v>#REF!</v>
          </cell>
          <cell r="E285" t="str">
            <v>LN6 9PE</v>
          </cell>
          <cell r="F285" t="e">
            <v>#REF!</v>
          </cell>
          <cell r="G285" t="str">
            <v>As per mailing address</v>
          </cell>
          <cell r="H285" t="str">
            <v>Emily Wilson</v>
          </cell>
          <cell r="I285" t="str">
            <v>Childminder</v>
          </cell>
          <cell r="J285" t="str">
            <v>07854844520</v>
          </cell>
          <cell r="K285" t="str">
            <v>littlekingdomchildcare@hotmail.com</v>
          </cell>
          <cell r="L285" t="str">
            <v xml:space="preserve">114 Mill Lane </v>
          </cell>
          <cell r="N285" t="str">
            <v>North Hykeham</v>
          </cell>
          <cell r="O285" t="str">
            <v>Lincoln</v>
          </cell>
          <cell r="P285" t="str">
            <v>LN6 9PE</v>
          </cell>
          <cell r="S285">
            <v>433570</v>
          </cell>
          <cell r="T285" t="str">
            <v>Good</v>
          </cell>
          <cell r="U285">
            <v>41701</v>
          </cell>
          <cell r="V285" t="str">
            <v>Satisfactory</v>
          </cell>
          <cell r="W285">
            <v>41030</v>
          </cell>
          <cell r="X285" t="str">
            <v>Childminder</v>
          </cell>
          <cell r="Y285" t="str">
            <v>Childminder</v>
          </cell>
          <cell r="Z285" t="str">
            <v>Childminder</v>
          </cell>
          <cell r="AA285" t="str">
            <v>n/a</v>
          </cell>
          <cell r="AB285" t="str">
            <v>Sole Trader</v>
          </cell>
          <cell r="AD285" t="str">
            <v>EYE</v>
          </cell>
          <cell r="AE285" t="str">
            <v>Yes</v>
          </cell>
          <cell r="AF285" t="str">
            <v>No</v>
          </cell>
          <cell r="AG285" t="str">
            <v>No</v>
          </cell>
          <cell r="AI285">
            <v>328863</v>
          </cell>
          <cell r="AJ285" t="str">
            <v>No</v>
          </cell>
          <cell r="AK285" t="str">
            <v>No</v>
          </cell>
          <cell r="AL285" t="str">
            <v>No</v>
          </cell>
        </row>
        <row r="286">
          <cell r="A286">
            <v>546559</v>
          </cell>
          <cell r="B286" t="str">
            <v>Little Lambs Grimoldby</v>
          </cell>
          <cell r="C286" t="e">
            <v>#REF!</v>
          </cell>
          <cell r="D286" t="e">
            <v>#REF!</v>
          </cell>
          <cell r="E286" t="str">
            <v>LN11 8TE</v>
          </cell>
          <cell r="F286" t="e">
            <v>#REF!</v>
          </cell>
          <cell r="G286" t="str">
            <v>As per mailing address</v>
          </cell>
          <cell r="H286" t="str">
            <v>Kathryn Axton</v>
          </cell>
          <cell r="I286" t="str">
            <v>Owner</v>
          </cell>
          <cell r="J286" t="str">
            <v>01507 327529</v>
          </cell>
          <cell r="K286" t="str">
            <v>kathryn@littlelambspreschool.co.uk</v>
          </cell>
          <cell r="L286" t="str">
            <v>The Elms</v>
          </cell>
          <cell r="M286" t="str">
            <v>Middlesykes Lane</v>
          </cell>
          <cell r="N286" t="str">
            <v>Grimoldby</v>
          </cell>
          <cell r="O286" t="str">
            <v>Louth</v>
          </cell>
          <cell r="P286" t="str">
            <v>LN11 8TE</v>
          </cell>
          <cell r="R286" t="str">
            <v>Kathryn Axton</v>
          </cell>
          <cell r="S286">
            <v>385454</v>
          </cell>
          <cell r="T286" t="str">
            <v>Good</v>
          </cell>
          <cell r="U286">
            <v>41725</v>
          </cell>
          <cell r="V286" t="str">
            <v>Satisfactory</v>
          </cell>
          <cell r="W286">
            <v>39937</v>
          </cell>
          <cell r="X286" t="str">
            <v>Sessional</v>
          </cell>
          <cell r="Y286" t="str">
            <v>Private</v>
          </cell>
          <cell r="Z286" t="str">
            <v>Private Owner</v>
          </cell>
          <cell r="AA286" t="str">
            <v>n/a</v>
          </cell>
          <cell r="AB286" t="str">
            <v>Sole Trader</v>
          </cell>
          <cell r="AC286" t="str">
            <v>KATHRYN AXTON</v>
          </cell>
          <cell r="AD286" t="str">
            <v>EYE</v>
          </cell>
          <cell r="AE286" t="str">
            <v>Yes</v>
          </cell>
          <cell r="AF286" t="str">
            <v>Yes</v>
          </cell>
          <cell r="AG286" t="str">
            <v>Yes</v>
          </cell>
          <cell r="AI286">
            <v>307529</v>
          </cell>
          <cell r="AJ286" t="str">
            <v>No</v>
          </cell>
          <cell r="AK286" t="str">
            <v>No</v>
          </cell>
          <cell r="AL286" t="str">
            <v>No</v>
          </cell>
        </row>
        <row r="287">
          <cell r="A287">
            <v>546512</v>
          </cell>
          <cell r="B287" t="str">
            <v>Little Leaps</v>
          </cell>
          <cell r="C287" t="e">
            <v>#REF!</v>
          </cell>
          <cell r="D287" t="e">
            <v>#REF!</v>
          </cell>
          <cell r="E287" t="str">
            <v>NG31 8HQ</v>
          </cell>
          <cell r="F287" t="e">
            <v>#REF!</v>
          </cell>
          <cell r="G287" t="str">
            <v>As per mailing address</v>
          </cell>
          <cell r="H287" t="str">
            <v>Sue Knowles</v>
          </cell>
          <cell r="I287" t="str">
            <v>Supervisor</v>
          </cell>
          <cell r="J287" t="str">
            <v>01476 575205</v>
          </cell>
          <cell r="K287" t="str">
            <v>info@littleleaps.co.uk</v>
          </cell>
          <cell r="L287" t="str">
            <v xml:space="preserve">The Bungalow, </v>
          </cell>
          <cell r="M287" t="str">
            <v>Gonnerby Road</v>
          </cell>
          <cell r="N287" t="str">
            <v>Gonerby Hill Foot</v>
          </cell>
          <cell r="O287" t="str">
            <v>Grantham</v>
          </cell>
          <cell r="P287" t="str">
            <v>NG31 8HQ</v>
          </cell>
          <cell r="S287">
            <v>367483</v>
          </cell>
          <cell r="T287" t="str">
            <v>Good</v>
          </cell>
          <cell r="U287">
            <v>42067</v>
          </cell>
          <cell r="V287" t="str">
            <v>Good</v>
          </cell>
          <cell r="W287">
            <v>40834</v>
          </cell>
          <cell r="X287" t="str">
            <v>FDC</v>
          </cell>
          <cell r="Y287" t="str">
            <v>Private</v>
          </cell>
          <cell r="Z287" t="str">
            <v>Private Owner</v>
          </cell>
          <cell r="AA287" t="str">
            <v>n/a</v>
          </cell>
          <cell r="AB287" t="str">
            <v>Companies House</v>
          </cell>
          <cell r="AC287" t="str">
            <v>06351030</v>
          </cell>
          <cell r="AD287" t="str">
            <v>EYE</v>
          </cell>
          <cell r="AE287" t="str">
            <v>Yes</v>
          </cell>
          <cell r="AF287" t="str">
            <v>Yes</v>
          </cell>
          <cell r="AG287" t="str">
            <v>Yes</v>
          </cell>
          <cell r="AI287">
            <v>304429</v>
          </cell>
          <cell r="AJ287" t="str">
            <v>No</v>
          </cell>
          <cell r="AK287" t="str">
            <v>No</v>
          </cell>
          <cell r="AL287" t="str">
            <v>Yes</v>
          </cell>
        </row>
        <row r="288">
          <cell r="A288">
            <v>683862</v>
          </cell>
          <cell r="B288" t="str">
            <v>Little Learners Preschool</v>
          </cell>
          <cell r="C288" t="e">
            <v>#REF!</v>
          </cell>
          <cell r="D288" t="e">
            <v>#REF!</v>
          </cell>
          <cell r="E288" t="str">
            <v>PE25 2DR</v>
          </cell>
          <cell r="F288" t="e">
            <v>#REF!</v>
          </cell>
          <cell r="G288" t="str">
            <v>As per mailing address</v>
          </cell>
          <cell r="H288" t="str">
            <v>Marie Walker</v>
          </cell>
          <cell r="I288" t="str">
            <v>Owner/Manager</v>
          </cell>
          <cell r="J288" t="str">
            <v>01754 766588</v>
          </cell>
          <cell r="K288" t="str">
            <v>littlelearnersnursery@yahoo.co.uk; kelly@littlelearnersnurseryschool.co.uk</v>
          </cell>
          <cell r="L288" t="str">
            <v>Lincoln Road</v>
          </cell>
          <cell r="O288" t="str">
            <v>Skegness</v>
          </cell>
          <cell r="P288" t="str">
            <v>PE25 2DR</v>
          </cell>
          <cell r="S288">
            <v>469950</v>
          </cell>
          <cell r="T288" t="str">
            <v>Outstanding</v>
          </cell>
          <cell r="U288">
            <v>41858</v>
          </cell>
          <cell r="V288" t="str">
            <v>Outstanding</v>
          </cell>
          <cell r="W288">
            <v>41757</v>
          </cell>
          <cell r="X288" t="str">
            <v>FDC</v>
          </cell>
          <cell r="Y288" t="str">
            <v>Private</v>
          </cell>
          <cell r="Z288" t="str">
            <v>Private Owner</v>
          </cell>
          <cell r="AA288" t="str">
            <v>n/a</v>
          </cell>
          <cell r="AB288" t="e">
            <v>#N/A</v>
          </cell>
          <cell r="AC288" t="e">
            <v>#N/A</v>
          </cell>
          <cell r="AD288" t="str">
            <v>EYE</v>
          </cell>
          <cell r="AE288" t="str">
            <v>Yes</v>
          </cell>
          <cell r="AF288" t="str">
            <v>Yes</v>
          </cell>
          <cell r="AG288" t="str">
            <v>Yes</v>
          </cell>
          <cell r="AI288">
            <v>314298</v>
          </cell>
          <cell r="AJ288" t="str">
            <v>No</v>
          </cell>
          <cell r="AK288" t="str">
            <v>No</v>
          </cell>
          <cell r="AL288" t="str">
            <v>No</v>
          </cell>
        </row>
        <row r="289">
          <cell r="A289">
            <v>546545</v>
          </cell>
          <cell r="B289" t="str">
            <v>Little Learners Skegness</v>
          </cell>
          <cell r="C289" t="e">
            <v>#REF!</v>
          </cell>
          <cell r="D289" t="e">
            <v>#REF!</v>
          </cell>
          <cell r="E289" t="str">
            <v>PE25 2AP</v>
          </cell>
          <cell r="F289" t="e">
            <v>#REF!</v>
          </cell>
          <cell r="G289" t="str">
            <v>As per mailing address</v>
          </cell>
          <cell r="H289" t="str">
            <v>Marie Walker</v>
          </cell>
          <cell r="I289" t="str">
            <v>Owner/Manager</v>
          </cell>
          <cell r="J289" t="str">
            <v xml:space="preserve">01754 765158 </v>
          </cell>
          <cell r="K289" t="str">
            <v>littlelearnersnursery@yahoo.co.uk; kelly@littlelearnersnurseryschool.co.uk</v>
          </cell>
          <cell r="L289" t="str">
            <v>The Old Manse</v>
          </cell>
          <cell r="M289" t="str">
            <v>14 Lumley Avenue</v>
          </cell>
          <cell r="O289" t="str">
            <v>Skegness</v>
          </cell>
          <cell r="P289" t="str">
            <v>PE25 2AP</v>
          </cell>
          <cell r="R289" t="str">
            <v>Becky Houghton</v>
          </cell>
          <cell r="S289">
            <v>359229</v>
          </cell>
          <cell r="T289" t="str">
            <v>Outstanding</v>
          </cell>
          <cell r="U289">
            <v>41852</v>
          </cell>
          <cell r="V289" t="str">
            <v>Outstanding</v>
          </cell>
          <cell r="W289">
            <v>39827</v>
          </cell>
          <cell r="X289" t="str">
            <v>FDC</v>
          </cell>
          <cell r="Y289" t="str">
            <v>Private</v>
          </cell>
          <cell r="Z289" t="str">
            <v>Private Owner</v>
          </cell>
          <cell r="AA289" t="str">
            <v>n/a</v>
          </cell>
          <cell r="AB289" t="str">
            <v>Sole Trader</v>
          </cell>
          <cell r="AC289" t="str">
            <v>MARIE WALKER</v>
          </cell>
          <cell r="AD289" t="str">
            <v>EYE</v>
          </cell>
          <cell r="AE289" t="str">
            <v>Yes</v>
          </cell>
          <cell r="AF289" t="str">
            <v>Yes</v>
          </cell>
          <cell r="AG289" t="str">
            <v>Yes</v>
          </cell>
          <cell r="AI289">
            <v>306436</v>
          </cell>
          <cell r="AJ289" t="str">
            <v>No</v>
          </cell>
          <cell r="AK289" t="str">
            <v>No</v>
          </cell>
          <cell r="AL289" t="str">
            <v>No</v>
          </cell>
        </row>
        <row r="290">
          <cell r="A290">
            <v>546411</v>
          </cell>
          <cell r="B290" t="str">
            <v>Little Legs</v>
          </cell>
          <cell r="C290" t="e">
            <v>#REF!</v>
          </cell>
          <cell r="D290" t="e">
            <v>#REF!</v>
          </cell>
          <cell r="E290" t="str">
            <v>NG33 5JT</v>
          </cell>
          <cell r="F290" t="e">
            <v>#REF!</v>
          </cell>
          <cell r="G290" t="str">
            <v>Colster Way, Colsterworth, Lincolnshire. NG33 5JT</v>
          </cell>
          <cell r="H290" t="str">
            <v>Sarah Moore</v>
          </cell>
          <cell r="I290" t="str">
            <v>Owner</v>
          </cell>
          <cell r="J290" t="str">
            <v>01476 860053</v>
          </cell>
          <cell r="K290" t="str">
            <v>Littlelegs.nursery@hotmail.com</v>
          </cell>
          <cell r="L290" t="str">
            <v>15 School Lane</v>
          </cell>
          <cell r="N290" t="str">
            <v>Colsterworth</v>
          </cell>
          <cell r="O290" t="str">
            <v>Grantham</v>
          </cell>
          <cell r="P290" t="str">
            <v>NG33 5NW</v>
          </cell>
          <cell r="S290">
            <v>409512</v>
          </cell>
          <cell r="T290" t="str">
            <v>Requires Improvement</v>
          </cell>
          <cell r="U290">
            <v>42552</v>
          </cell>
          <cell r="V290" t="str">
            <v>Good</v>
          </cell>
          <cell r="W290">
            <v>41388</v>
          </cell>
          <cell r="X290" t="str">
            <v>FDC</v>
          </cell>
          <cell r="Y290" t="str">
            <v>Private</v>
          </cell>
          <cell r="Z290" t="str">
            <v>Private Owner</v>
          </cell>
          <cell r="AA290" t="str">
            <v>n/a</v>
          </cell>
          <cell r="AB290" t="str">
            <v>Sole Trader</v>
          </cell>
          <cell r="AC290" t="str">
            <v>SARAH MOORE</v>
          </cell>
          <cell r="AD290" t="str">
            <v>EYE</v>
          </cell>
          <cell r="AE290" t="str">
            <v>Yes</v>
          </cell>
          <cell r="AF290" t="str">
            <v>Yes</v>
          </cell>
          <cell r="AG290" t="str">
            <v>Yes</v>
          </cell>
          <cell r="AI290">
            <v>308070</v>
          </cell>
          <cell r="AJ290" t="str">
            <v>Yes</v>
          </cell>
          <cell r="AK290" t="str">
            <v>Yes</v>
          </cell>
          <cell r="AL290" t="str">
            <v>Yes</v>
          </cell>
        </row>
        <row r="291">
          <cell r="A291">
            <v>683899</v>
          </cell>
          <cell r="B291" t="str">
            <v>Little Legs Child Minding</v>
          </cell>
          <cell r="C291" t="e">
            <v>#REF!</v>
          </cell>
          <cell r="D291" t="e">
            <v>#REF!</v>
          </cell>
          <cell r="E291" t="str">
            <v>DN36 5AW</v>
          </cell>
          <cell r="F291" t="e">
            <v>#REF!</v>
          </cell>
          <cell r="G291" t="str">
            <v>As per mailing address</v>
          </cell>
          <cell r="H291" t="str">
            <v>Laura Goodwin</v>
          </cell>
          <cell r="I291" t="str">
            <v>Childminder</v>
          </cell>
          <cell r="J291" t="str">
            <v>01472 823608</v>
          </cell>
          <cell r="K291" t="str">
            <v>lauragoodwin841@yahoo.com</v>
          </cell>
          <cell r="L291" t="str">
            <v>52f Church Lane</v>
          </cell>
          <cell r="O291" t="str">
            <v>Holton Le Clay</v>
          </cell>
          <cell r="P291" t="str">
            <v>DN36 5AW</v>
          </cell>
          <cell r="S291">
            <v>461648</v>
          </cell>
          <cell r="T291" t="str">
            <v>Good</v>
          </cell>
          <cell r="U291">
            <v>41656</v>
          </cell>
          <cell r="X291" t="str">
            <v>Childminder</v>
          </cell>
          <cell r="Y291" t="str">
            <v>Childminder</v>
          </cell>
          <cell r="Z291" t="str">
            <v>Childminder</v>
          </cell>
          <cell r="AA291" t="str">
            <v>n/a</v>
          </cell>
          <cell r="AB291" t="str">
            <v>Sole Trader</v>
          </cell>
          <cell r="AD291" t="str">
            <v>EYE</v>
          </cell>
          <cell r="AE291" t="str">
            <v>Yes</v>
          </cell>
          <cell r="AF291" t="str">
            <v>No</v>
          </cell>
          <cell r="AG291" t="str">
            <v>Yes</v>
          </cell>
          <cell r="AI291">
            <v>323882</v>
          </cell>
          <cell r="AJ291" t="str">
            <v>No</v>
          </cell>
          <cell r="AK291" t="str">
            <v>No</v>
          </cell>
          <cell r="AL291" t="str">
            <v>No</v>
          </cell>
        </row>
        <row r="292">
          <cell r="A292">
            <v>684130</v>
          </cell>
          <cell r="B292" t="str">
            <v xml:space="preserve">Little Lions Nursery Ltd </v>
          </cell>
          <cell r="C292" t="e">
            <v>#REF!</v>
          </cell>
          <cell r="D292" t="e">
            <v>#REF!</v>
          </cell>
          <cell r="E292" t="str">
            <v>PE21 6HE</v>
          </cell>
          <cell r="F292" t="e">
            <v>#REF!</v>
          </cell>
          <cell r="G292" t="str">
            <v>As per mailing address</v>
          </cell>
          <cell r="H292" t="str">
            <v xml:space="preserve">Michelle Wright/ Donna Kirkland </v>
          </cell>
          <cell r="I292" t="str">
            <v>Owner/Manager</v>
          </cell>
          <cell r="J292" t="str">
            <v>01205 327901/ 07852 299054</v>
          </cell>
          <cell r="K292" t="str">
            <v>Littlelionsnursery@outlook.com</v>
          </cell>
          <cell r="L292" t="str">
            <v>12 South Street</v>
          </cell>
          <cell r="O292" t="str">
            <v>Boston</v>
          </cell>
          <cell r="P292" t="str">
            <v>PE21 6HE</v>
          </cell>
          <cell r="R292" t="str">
            <v xml:space="preserve">Donna Kirkland </v>
          </cell>
          <cell r="S292">
            <v>499032</v>
          </cell>
          <cell r="T292" t="str">
            <v>Awaiting</v>
          </cell>
          <cell r="X292" t="str">
            <v>FDC</v>
          </cell>
          <cell r="Y292" t="str">
            <v xml:space="preserve">Private </v>
          </cell>
          <cell r="Z292" t="str">
            <v>Private Owner</v>
          </cell>
          <cell r="AA292" t="str">
            <v>n/a</v>
          </cell>
          <cell r="AB292" t="str">
            <v>Companies House</v>
          </cell>
          <cell r="AC292">
            <v>9877428</v>
          </cell>
          <cell r="AD292" t="str">
            <v>EYE</v>
          </cell>
          <cell r="AE292" t="str">
            <v>Yes</v>
          </cell>
          <cell r="AF292" t="str">
            <v>No</v>
          </cell>
          <cell r="AG292" t="str">
            <v>Yes</v>
          </cell>
          <cell r="AI292">
            <v>329037</v>
          </cell>
        </row>
        <row r="293">
          <cell r="A293">
            <v>683915</v>
          </cell>
          <cell r="B293" t="str">
            <v>Little Lockets Nursery</v>
          </cell>
          <cell r="C293" t="e">
            <v>#REF!</v>
          </cell>
          <cell r="D293" t="e">
            <v>#REF!</v>
          </cell>
          <cell r="E293" t="str">
            <v>NG34 9JY</v>
          </cell>
          <cell r="F293" t="e">
            <v>#REF!</v>
          </cell>
          <cell r="G293" t="str">
            <v>As per mailing address</v>
          </cell>
          <cell r="H293" t="str">
            <v>Laura Creaser</v>
          </cell>
          <cell r="I293" t="str">
            <v>Owner</v>
          </cell>
          <cell r="J293" t="str">
            <v>01529 461634</v>
          </cell>
          <cell r="K293" t="str">
            <v>info@littlelockets.co.uk</v>
          </cell>
          <cell r="L293" t="str">
            <v>2 Grove Street</v>
          </cell>
          <cell r="M293" t="str">
            <v>Great Hale</v>
          </cell>
          <cell r="O293" t="str">
            <v>Sleaford</v>
          </cell>
          <cell r="P293" t="str">
            <v>NG34 9JY</v>
          </cell>
          <cell r="R293" t="str">
            <v>Linzi Kopp</v>
          </cell>
          <cell r="S293">
            <v>476131</v>
          </cell>
          <cell r="T293" t="str">
            <v>Good</v>
          </cell>
          <cell r="U293">
            <v>42465</v>
          </cell>
          <cell r="X293" t="str">
            <v>FDC</v>
          </cell>
          <cell r="Y293" t="str">
            <v>Private</v>
          </cell>
          <cell r="Z293" t="str">
            <v>Private Owner</v>
          </cell>
          <cell r="AA293" t="str">
            <v>n/a</v>
          </cell>
          <cell r="AB293" t="str">
            <v>Companies House</v>
          </cell>
          <cell r="AC293">
            <v>7951619</v>
          </cell>
          <cell r="AD293" t="str">
            <v>EYE</v>
          </cell>
          <cell r="AE293" t="str">
            <v>Yes</v>
          </cell>
          <cell r="AF293" t="str">
            <v>No</v>
          </cell>
          <cell r="AG293" t="str">
            <v>Yes</v>
          </cell>
          <cell r="AI293">
            <v>316628</v>
          </cell>
          <cell r="AJ293" t="str">
            <v>Yes</v>
          </cell>
          <cell r="AK293" t="str">
            <v>Yes</v>
          </cell>
          <cell r="AL293" t="str">
            <v>Yes</v>
          </cell>
        </row>
        <row r="294">
          <cell r="A294">
            <v>684146</v>
          </cell>
          <cell r="B294" t="str">
            <v>Little Loulou's Childcare</v>
          </cell>
          <cell r="C294" t="e">
            <v>#REF!</v>
          </cell>
          <cell r="D294" t="e">
            <v>#REF!</v>
          </cell>
          <cell r="E294" t="str">
            <v>LN5 9QN</v>
          </cell>
          <cell r="F294" t="e">
            <v>#REF!</v>
          </cell>
          <cell r="G294" t="str">
            <v>As per mailing address</v>
          </cell>
          <cell r="H294" t="str">
            <v>Louise Thomas</v>
          </cell>
          <cell r="I294" t="str">
            <v>Childminder</v>
          </cell>
          <cell r="J294" t="str">
            <v>07793 045 835</v>
          </cell>
          <cell r="K294" t="str">
            <v>littleloulous01@gmail.com</v>
          </cell>
          <cell r="L294" t="str">
            <v>46 Station Road</v>
          </cell>
          <cell r="N294" t="str">
            <v>Waddington</v>
          </cell>
          <cell r="O294" t="str">
            <v>Lincoln</v>
          </cell>
          <cell r="P294" t="str">
            <v>LN5 9QN</v>
          </cell>
          <cell r="S294" t="str">
            <v>EY499942</v>
          </cell>
          <cell r="T294" t="str">
            <v>Awaiting</v>
          </cell>
          <cell r="U294" t="str">
            <v>Awaiting</v>
          </cell>
          <cell r="X294" t="str">
            <v>Childminder</v>
          </cell>
          <cell r="Y294" t="str">
            <v>Childminder</v>
          </cell>
          <cell r="Z294" t="str">
            <v>Childminder</v>
          </cell>
          <cell r="AA294" t="str">
            <v>n/a</v>
          </cell>
          <cell r="AB294" t="str">
            <v>Sole Trader</v>
          </cell>
          <cell r="AD294" t="str">
            <v>EYE</v>
          </cell>
          <cell r="AE294" t="str">
            <v>Yes</v>
          </cell>
          <cell r="AF294" t="str">
            <v>No</v>
          </cell>
          <cell r="AG294" t="str">
            <v>Yes</v>
          </cell>
          <cell r="AI294">
            <v>330069</v>
          </cell>
          <cell r="AJ294" t="str">
            <v>No</v>
          </cell>
          <cell r="AK294" t="str">
            <v>No</v>
          </cell>
          <cell r="AL294" t="str">
            <v>No</v>
          </cell>
        </row>
        <row r="295">
          <cell r="A295">
            <v>683853</v>
          </cell>
          <cell r="B295" t="str">
            <v>Little Oaks</v>
          </cell>
          <cell r="C295" t="e">
            <v>#REF!</v>
          </cell>
          <cell r="D295" t="e">
            <v>#REF!</v>
          </cell>
          <cell r="E295" t="str">
            <v>PE12 6ER</v>
          </cell>
          <cell r="F295" t="e">
            <v>#REF!</v>
          </cell>
          <cell r="G295" t="str">
            <v>Fullney Hall, 69 Holbeach Road, Spalding, PE12 6ER</v>
          </cell>
          <cell r="H295" t="str">
            <v>Jen Holmes</v>
          </cell>
          <cell r="I295" t="str">
            <v>Manager</v>
          </cell>
          <cell r="J295" t="str">
            <v>01775 760366</v>
          </cell>
          <cell r="K295" t="str">
            <v>jen@outstandingchildcare.co.uk</v>
          </cell>
          <cell r="L295" t="str">
            <v>11 Cross Street</v>
          </cell>
          <cell r="O295" t="str">
            <v xml:space="preserve"> Spalding</v>
          </cell>
          <cell r="P295" t="str">
            <v>PE11 2YG</v>
          </cell>
          <cell r="S295">
            <v>470960</v>
          </cell>
          <cell r="T295" t="str">
            <v>Outstanding</v>
          </cell>
          <cell r="U295">
            <v>41743</v>
          </cell>
          <cell r="X295" t="str">
            <v>FDC</v>
          </cell>
          <cell r="Y295" t="str">
            <v>Private</v>
          </cell>
          <cell r="Z295" t="str">
            <v>Private Owner</v>
          </cell>
          <cell r="AA295" t="str">
            <v>n/a</v>
          </cell>
          <cell r="AB295" t="str">
            <v>Companies House</v>
          </cell>
          <cell r="AC295" t="str">
            <v>08647909</v>
          </cell>
          <cell r="AD295" t="str">
            <v>EYE</v>
          </cell>
          <cell r="AE295" t="str">
            <v>Yes</v>
          </cell>
          <cell r="AF295" t="str">
            <v>Yes</v>
          </cell>
          <cell r="AG295" t="str">
            <v>Yes</v>
          </cell>
          <cell r="AI295">
            <v>313778</v>
          </cell>
          <cell r="AJ295" t="str">
            <v>Yes</v>
          </cell>
          <cell r="AK295" t="str">
            <v>Yes</v>
          </cell>
          <cell r="AL295" t="str">
            <v>Yes</v>
          </cell>
        </row>
        <row r="296">
          <cell r="A296">
            <v>684082</v>
          </cell>
          <cell r="B296" t="str">
            <v>Little Ones Childminding</v>
          </cell>
          <cell r="C296" t="e">
            <v>#REF!</v>
          </cell>
          <cell r="D296" t="e">
            <v>#REF!</v>
          </cell>
          <cell r="E296" t="str">
            <v>LN1 2HP</v>
          </cell>
          <cell r="F296" t="e">
            <v>#REF!</v>
          </cell>
          <cell r="G296" t="str">
            <v>As per mailing address</v>
          </cell>
          <cell r="H296" t="str">
            <v>Lauren Herrett</v>
          </cell>
          <cell r="I296" t="str">
            <v>Owner</v>
          </cell>
          <cell r="J296" t="str">
            <v>07964864756</v>
          </cell>
          <cell r="K296" t="str">
            <v>lauren.littleones@gmail.com</v>
          </cell>
          <cell r="L296" t="str">
            <v>46 Manor Road</v>
          </cell>
          <cell r="N296" t="str">
            <v>Saxilby</v>
          </cell>
          <cell r="O296" t="str">
            <v>Lincoln</v>
          </cell>
          <cell r="P296" t="str">
            <v>LN1 2HP</v>
          </cell>
          <cell r="R296" t="str">
            <v>Lauren Herrett</v>
          </cell>
          <cell r="S296">
            <v>432005</v>
          </cell>
          <cell r="T296" t="str">
            <v>Awaiting</v>
          </cell>
          <cell r="U296" t="str">
            <v>Awaiting</v>
          </cell>
          <cell r="X296" t="str">
            <v>Childminder</v>
          </cell>
          <cell r="Y296" t="str">
            <v>Childminder</v>
          </cell>
          <cell r="Z296" t="str">
            <v>Childminder</v>
          </cell>
          <cell r="AA296" t="str">
            <v>n/a</v>
          </cell>
          <cell r="AB296" t="str">
            <v>Sole Trader</v>
          </cell>
          <cell r="AD296" t="str">
            <v>EYE</v>
          </cell>
          <cell r="AE296" t="str">
            <v>Yes</v>
          </cell>
          <cell r="AF296" t="str">
            <v>Yes</v>
          </cell>
          <cell r="AG296" t="str">
            <v>No</v>
          </cell>
          <cell r="AI296">
            <v>324912</v>
          </cell>
          <cell r="AJ296" t="str">
            <v>No</v>
          </cell>
          <cell r="AK296" t="str">
            <v>Yes</v>
          </cell>
          <cell r="AL296" t="str">
            <v>No</v>
          </cell>
        </row>
        <row r="297">
          <cell r="A297">
            <v>683992</v>
          </cell>
          <cell r="B297" t="str">
            <v>Little Owls Children's Nursery</v>
          </cell>
          <cell r="C297" t="e">
            <v>#REF!</v>
          </cell>
          <cell r="D297" t="e">
            <v>#REF!</v>
          </cell>
          <cell r="E297" t="str">
            <v>LN6 0JE</v>
          </cell>
          <cell r="F297" t="e">
            <v>#REF!</v>
          </cell>
          <cell r="G297" t="str">
            <v>As per mailing address</v>
          </cell>
          <cell r="H297" t="str">
            <v>Amy Stancer/ Sue Craven &amp; Paula Leeson</v>
          </cell>
          <cell r="I297" t="str">
            <v>Owner/ Managers</v>
          </cell>
          <cell r="J297" t="str">
            <v>01522 691843/ 07597 389406</v>
          </cell>
          <cell r="K297" t="str">
            <v>enquiries@littleowlsnursery.org</v>
          </cell>
          <cell r="L297" t="str">
            <v>Birchwood Children's Centre</v>
          </cell>
          <cell r="M297" t="str">
            <v>Birchwood Avenue</v>
          </cell>
          <cell r="O297" t="str">
            <v>Lincoln</v>
          </cell>
          <cell r="P297" t="str">
            <v>LN6 0JE</v>
          </cell>
          <cell r="R297" t="str">
            <v>Paula Leeson</v>
          </cell>
          <cell r="S297">
            <v>481311</v>
          </cell>
          <cell r="T297" t="str">
            <v>Awaiting</v>
          </cell>
          <cell r="U297" t="str">
            <v>Awaiting</v>
          </cell>
          <cell r="X297" t="str">
            <v>FDC</v>
          </cell>
          <cell r="Y297" t="str">
            <v>Private</v>
          </cell>
          <cell r="Z297" t="str">
            <v>Private Owner</v>
          </cell>
          <cell r="AA297" t="str">
            <v>n/a</v>
          </cell>
          <cell r="AD297" t="str">
            <v>EYE</v>
          </cell>
          <cell r="AE297" t="str">
            <v>Yes</v>
          </cell>
          <cell r="AF297" t="str">
            <v>Yes</v>
          </cell>
          <cell r="AG297" t="str">
            <v>Yes</v>
          </cell>
          <cell r="AI297">
            <v>317189</v>
          </cell>
          <cell r="AJ297" t="str">
            <v>No</v>
          </cell>
          <cell r="AK297" t="str">
            <v>No</v>
          </cell>
          <cell r="AL297" t="str">
            <v>No</v>
          </cell>
        </row>
        <row r="298">
          <cell r="A298">
            <v>546518</v>
          </cell>
          <cell r="B298" t="str">
            <v>Little Pickles Preschool</v>
          </cell>
          <cell r="C298" t="e">
            <v>#REF!</v>
          </cell>
          <cell r="D298" t="e">
            <v>#REF!</v>
          </cell>
          <cell r="E298" t="str">
            <v>PE11 4XA</v>
          </cell>
          <cell r="F298" t="e">
            <v>#REF!</v>
          </cell>
          <cell r="G298" t="str">
            <v>4 Malting Lane, Donington, Spalding, PE11 4XA</v>
          </cell>
          <cell r="H298" t="str">
            <v>Nicole Barnett</v>
          </cell>
          <cell r="I298" t="str">
            <v>Manager</v>
          </cell>
          <cell r="J298" t="str">
            <v>07944 255588</v>
          </cell>
          <cell r="K298" t="str">
            <v>littlepickles123@googlemail.com</v>
          </cell>
          <cell r="L298" t="str">
            <v>2 Ashcourt</v>
          </cell>
          <cell r="N298" t="str">
            <v>Donington</v>
          </cell>
          <cell r="O298" t="str">
            <v>Spalding</v>
          </cell>
          <cell r="P298" t="str">
            <v>PE11 4XJ</v>
          </cell>
          <cell r="R298" t="str">
            <v>Toni Fleming</v>
          </cell>
          <cell r="S298">
            <v>447798</v>
          </cell>
          <cell r="T298" t="str">
            <v>Good</v>
          </cell>
          <cell r="U298">
            <v>41254</v>
          </cell>
          <cell r="V298" t="str">
            <v>Satisfactory</v>
          </cell>
          <cell r="W298">
            <v>40969</v>
          </cell>
          <cell r="X298" t="str">
            <v>FDC</v>
          </cell>
          <cell r="Y298" t="str">
            <v>Private</v>
          </cell>
          <cell r="Z298" t="str">
            <v>Private Owner</v>
          </cell>
          <cell r="AA298" t="str">
            <v>n/a</v>
          </cell>
          <cell r="AB298" t="str">
            <v>Sole Trader</v>
          </cell>
          <cell r="AC298" t="str">
            <v>NICOLE BARNETT</v>
          </cell>
          <cell r="AD298" t="str">
            <v>EYE</v>
          </cell>
          <cell r="AE298" t="str">
            <v>Yes</v>
          </cell>
          <cell r="AF298" t="str">
            <v>No</v>
          </cell>
          <cell r="AG298" t="str">
            <v>Yes</v>
          </cell>
          <cell r="AI298">
            <v>303495</v>
          </cell>
          <cell r="AJ298" t="str">
            <v>Yes</v>
          </cell>
          <cell r="AK298" t="str">
            <v>Yes</v>
          </cell>
          <cell r="AL298" t="str">
            <v>Yes</v>
          </cell>
        </row>
        <row r="299">
          <cell r="A299">
            <v>546435</v>
          </cell>
          <cell r="B299" t="str">
            <v>Little Pickles PreSchool (Branston)</v>
          </cell>
          <cell r="C299" t="e">
            <v>#REF!</v>
          </cell>
          <cell r="D299" t="e">
            <v>#REF!</v>
          </cell>
          <cell r="E299" t="str">
            <v>LN4 1PR</v>
          </cell>
          <cell r="F299" t="e">
            <v>#REF!</v>
          </cell>
          <cell r="G299" t="str">
            <v>As per mailing address</v>
          </cell>
          <cell r="H299" t="str">
            <v>Sarah Wilson</v>
          </cell>
          <cell r="I299" t="str">
            <v>Supervisor</v>
          </cell>
          <cell r="J299" t="str">
            <v>01522 793112/ 07809 471486</v>
          </cell>
          <cell r="K299" t="str">
            <v>info@little-pickles.com</v>
          </cell>
          <cell r="L299" t="str">
            <v>Branston CE Infant School</v>
          </cell>
          <cell r="M299" t="str">
            <v>Beech Road</v>
          </cell>
          <cell r="N299" t="str">
            <v>Branston</v>
          </cell>
          <cell r="O299" t="str">
            <v>Lincoln</v>
          </cell>
          <cell r="P299" t="str">
            <v>LN4 1PR</v>
          </cell>
          <cell r="Q299" t="str">
            <v>Branston PreSchool Playgroup</v>
          </cell>
          <cell r="R299" t="str">
            <v>Hayley Northing</v>
          </cell>
          <cell r="S299">
            <v>412631</v>
          </cell>
          <cell r="T299" t="str">
            <v>Good</v>
          </cell>
          <cell r="U299">
            <v>42480</v>
          </cell>
          <cell r="V299" t="str">
            <v>Inadequate</v>
          </cell>
          <cell r="W299">
            <v>42317</v>
          </cell>
          <cell r="X299" t="str">
            <v>Sessional</v>
          </cell>
          <cell r="Y299" t="str">
            <v>Voluntary</v>
          </cell>
          <cell r="Z299" t="str">
            <v>Committee</v>
          </cell>
          <cell r="AA299" t="str">
            <v>Paula Atkin-Snell</v>
          </cell>
          <cell r="AB299" t="str">
            <v>Charity</v>
          </cell>
          <cell r="AC299">
            <v>1035786</v>
          </cell>
          <cell r="AD299" t="str">
            <v>EYE (on hold)</v>
          </cell>
          <cell r="AE299" t="str">
            <v>Yes</v>
          </cell>
          <cell r="AF299" t="str">
            <v>No</v>
          </cell>
          <cell r="AG299" t="str">
            <v>Yes (on hold)</v>
          </cell>
          <cell r="AI299">
            <v>302588</v>
          </cell>
          <cell r="AJ299" t="str">
            <v>No</v>
          </cell>
          <cell r="AK299" t="str">
            <v>No</v>
          </cell>
          <cell r="AL299" t="str">
            <v>No</v>
          </cell>
        </row>
        <row r="300">
          <cell r="A300">
            <v>684098</v>
          </cell>
          <cell r="B300" t="str">
            <v>Little Rays Of Sunshine Childminding</v>
          </cell>
          <cell r="C300" t="e">
            <v>#REF!</v>
          </cell>
          <cell r="D300" t="e">
            <v>#REF!</v>
          </cell>
          <cell r="E300" t="str">
            <v>NG31 7FX</v>
          </cell>
          <cell r="F300" t="e">
            <v>#REF!</v>
          </cell>
          <cell r="G300" t="str">
            <v>As per mailing address</v>
          </cell>
          <cell r="H300" t="str">
            <v>Laura Butterworth</v>
          </cell>
          <cell r="I300" t="str">
            <v>Childminder</v>
          </cell>
          <cell r="J300">
            <v>7842795826</v>
          </cell>
          <cell r="K300" t="str">
            <v>laura.butterworth@btinternet.com</v>
          </cell>
          <cell r="L300" t="str">
            <v>16 Hartington Close</v>
          </cell>
          <cell r="O300" t="str">
            <v>Grantham</v>
          </cell>
          <cell r="P300" t="str">
            <v>NG31 7FX</v>
          </cell>
          <cell r="S300">
            <v>489126</v>
          </cell>
          <cell r="T300" t="str">
            <v>Awaiting</v>
          </cell>
          <cell r="U300" t="str">
            <v>TBC</v>
          </cell>
          <cell r="X300" t="str">
            <v>Childminder</v>
          </cell>
          <cell r="Y300" t="str">
            <v>Childminder</v>
          </cell>
          <cell r="Z300" t="str">
            <v>Childminder</v>
          </cell>
          <cell r="AA300" t="str">
            <v>n/a</v>
          </cell>
          <cell r="AB300" t="str">
            <v>Sole Trader</v>
          </cell>
          <cell r="AD300" t="str">
            <v>EYE</v>
          </cell>
          <cell r="AE300" t="str">
            <v>Yes</v>
          </cell>
          <cell r="AF300" t="str">
            <v>Yes</v>
          </cell>
          <cell r="AG300" t="str">
            <v>No</v>
          </cell>
          <cell r="AI300">
            <v>326088</v>
          </cell>
          <cell r="AJ300" t="str">
            <v>N/A</v>
          </cell>
          <cell r="AK300" t="str">
            <v>Yes</v>
          </cell>
          <cell r="AL300" t="str">
            <v>N/A</v>
          </cell>
        </row>
        <row r="301">
          <cell r="A301">
            <v>512430</v>
          </cell>
          <cell r="B301" t="str">
            <v>Little Robins Preschool</v>
          </cell>
          <cell r="C301" t="e">
            <v>#REF!</v>
          </cell>
          <cell r="D301" t="e">
            <v>#REF!</v>
          </cell>
          <cell r="E301" t="str">
            <v>PE21 9LQ</v>
          </cell>
          <cell r="F301" t="e">
            <v>#REF!</v>
          </cell>
          <cell r="G301" t="str">
            <v>As per mailing address</v>
          </cell>
          <cell r="H301" t="str">
            <v>Pat Rennick</v>
          </cell>
          <cell r="I301" t="str">
            <v>Manager</v>
          </cell>
          <cell r="J301" t="str">
            <v>01205 316580 / 07967 47077</v>
          </cell>
          <cell r="K301" t="str">
            <v>littlerobinspreschool@gmail.com</v>
          </cell>
          <cell r="L301" t="str">
            <v>Park Community Primary School</v>
          </cell>
          <cell r="M301" t="str">
            <v>Robin Hood Wallk</v>
          </cell>
          <cell r="O301" t="str">
            <v>Boston</v>
          </cell>
          <cell r="P301" t="str">
            <v>PE21 9LQ</v>
          </cell>
          <cell r="Q301" t="str">
            <v xml:space="preserve">Park Community Preschool </v>
          </cell>
          <cell r="R301" t="str">
            <v>Julie Appleyard</v>
          </cell>
          <cell r="S301">
            <v>270955</v>
          </cell>
          <cell r="T301" t="str">
            <v>Good</v>
          </cell>
          <cell r="U301">
            <v>42261</v>
          </cell>
          <cell r="V301" t="str">
            <v>Requires Improvement</v>
          </cell>
          <cell r="W301">
            <v>41969</v>
          </cell>
          <cell r="X301" t="str">
            <v>FDC</v>
          </cell>
          <cell r="Y301" t="str">
            <v>Voluntary</v>
          </cell>
          <cell r="Z301" t="str">
            <v>Committee</v>
          </cell>
          <cell r="AB301" t="str">
            <v>Charity</v>
          </cell>
          <cell r="AC301">
            <v>1034704</v>
          </cell>
          <cell r="AD301" t="str">
            <v>EYE</v>
          </cell>
          <cell r="AE301" t="str">
            <v>Yes</v>
          </cell>
          <cell r="AF301" t="str">
            <v>No</v>
          </cell>
          <cell r="AG301" t="str">
            <v xml:space="preserve">Yes </v>
          </cell>
          <cell r="AI301">
            <v>300256</v>
          </cell>
          <cell r="AJ301" t="str">
            <v>Yes</v>
          </cell>
          <cell r="AK301" t="str">
            <v>No</v>
          </cell>
          <cell r="AL301" t="str">
            <v>No</v>
          </cell>
        </row>
        <row r="302">
          <cell r="A302">
            <v>684133</v>
          </cell>
          <cell r="B302" t="str">
            <v>Little Roos</v>
          </cell>
          <cell r="C302" t="e">
            <v>#REF!</v>
          </cell>
          <cell r="D302" t="e">
            <v>#REF!</v>
          </cell>
          <cell r="E302" t="str">
            <v>LN6 8LJ</v>
          </cell>
          <cell r="F302" t="e">
            <v>#REF!</v>
          </cell>
          <cell r="G302" t="str">
            <v>As per mailing address</v>
          </cell>
          <cell r="H302" t="str">
            <v xml:space="preserve">Rachael Todd </v>
          </cell>
          <cell r="I302" t="str">
            <v>Childminder</v>
          </cell>
          <cell r="J302" t="str">
            <v>07340999071</v>
          </cell>
          <cell r="K302" t="str">
            <v>Littleroos1@gmail.com</v>
          </cell>
          <cell r="L302" t="str">
            <v xml:space="preserve">56 Hathersage Avenue </v>
          </cell>
          <cell r="N302" t="str">
            <v xml:space="preserve">North Hykeham </v>
          </cell>
          <cell r="O302" t="str">
            <v xml:space="preserve">Lincoln </v>
          </cell>
          <cell r="P302" t="str">
            <v xml:space="preserve">LN6 8LJ </v>
          </cell>
          <cell r="R302" t="str">
            <v xml:space="preserve">Rachael Todd </v>
          </cell>
          <cell r="S302">
            <v>450677</v>
          </cell>
          <cell r="T302" t="str">
            <v>Satisfactory</v>
          </cell>
          <cell r="U302">
            <v>41410</v>
          </cell>
          <cell r="X302" t="str">
            <v>Childminder</v>
          </cell>
          <cell r="Y302" t="str">
            <v>Childminder</v>
          </cell>
          <cell r="Z302" t="str">
            <v>Childminder</v>
          </cell>
          <cell r="AA302" t="str">
            <v>n/a</v>
          </cell>
          <cell r="AB302" t="str">
            <v>Sole Trader</v>
          </cell>
          <cell r="AD302" t="str">
            <v>EYE</v>
          </cell>
          <cell r="AE302" t="str">
            <v>Yes</v>
          </cell>
          <cell r="AF302" t="str">
            <v>Yes</v>
          </cell>
          <cell r="AG302" t="str">
            <v>No</v>
          </cell>
          <cell r="AI302">
            <v>329288</v>
          </cell>
        </row>
        <row r="303">
          <cell r="A303">
            <v>512141</v>
          </cell>
          <cell r="B303" t="str">
            <v>Little Scallywags Skellingthorpe</v>
          </cell>
          <cell r="C303" t="e">
            <v>#REF!</v>
          </cell>
          <cell r="D303" t="e">
            <v>#REF!</v>
          </cell>
          <cell r="E303" t="str">
            <v>LN6 5UU</v>
          </cell>
          <cell r="F303" t="e">
            <v>#REF!</v>
          </cell>
          <cell r="G303" t="str">
            <v>Skellingthorpe Community Centre
Lincoln Road
Skellingthorpe
Lincoln
LN6 5UU</v>
          </cell>
          <cell r="H303" t="str">
            <v>Sally Beale</v>
          </cell>
          <cell r="I303" t="str">
            <v>Manager</v>
          </cell>
          <cell r="J303" t="str">
            <v xml:space="preserve">07866 969930 </v>
          </cell>
          <cell r="K303" t="str">
            <v>littlescallywagspreschool@googlemail.com</v>
          </cell>
          <cell r="L303" t="str">
            <v>2 Leys Close</v>
          </cell>
          <cell r="N303" t="str">
            <v>North Hykeham</v>
          </cell>
          <cell r="O303" t="str">
            <v>Lincoln</v>
          </cell>
          <cell r="P303" t="str">
            <v>LN6 9FF</v>
          </cell>
          <cell r="R303" t="str">
            <v>Vicky Kratz</v>
          </cell>
          <cell r="S303">
            <v>253573</v>
          </cell>
          <cell r="T303" t="str">
            <v>Good</v>
          </cell>
          <cell r="U303">
            <v>42080</v>
          </cell>
          <cell r="V303" t="str">
            <v>Good</v>
          </cell>
          <cell r="W303">
            <v>40977</v>
          </cell>
          <cell r="X303" t="str">
            <v>FDC</v>
          </cell>
          <cell r="Y303" t="str">
            <v>Private</v>
          </cell>
          <cell r="Z303" t="str">
            <v>Private Owner</v>
          </cell>
          <cell r="AA303" t="str">
            <v>n/a</v>
          </cell>
          <cell r="AB303" t="str">
            <v>Sole Trader</v>
          </cell>
          <cell r="AC303" t="str">
            <v>SARAH BEALE</v>
          </cell>
          <cell r="AD303" t="str">
            <v>EYE</v>
          </cell>
          <cell r="AE303" t="str">
            <v>Yes</v>
          </cell>
          <cell r="AF303" t="str">
            <v>No</v>
          </cell>
          <cell r="AG303" t="str">
            <v>Yes</v>
          </cell>
          <cell r="AI303">
            <v>300873</v>
          </cell>
          <cell r="AJ303" t="str">
            <v>No</v>
          </cell>
          <cell r="AK303" t="str">
            <v>No</v>
          </cell>
          <cell r="AL303" t="str">
            <v>No</v>
          </cell>
        </row>
        <row r="304">
          <cell r="A304">
            <v>684148</v>
          </cell>
          <cell r="B304" t="str">
            <v>Little Sparkles Childminding</v>
          </cell>
          <cell r="C304" t="str">
            <v>North Kesteven</v>
          </cell>
          <cell r="D304" t="str">
            <v>Sleaford Holdingham</v>
          </cell>
          <cell r="E304" t="str">
            <v>NG34 8YE</v>
          </cell>
          <cell r="F304" t="str">
            <v>Sleaford CC</v>
          </cell>
          <cell r="G304" t="str">
            <v>As per mailing address</v>
          </cell>
          <cell r="H304" t="str">
            <v>Melanie Kendrick</v>
          </cell>
          <cell r="I304" t="str">
            <v>Childminder</v>
          </cell>
          <cell r="J304" t="str">
            <v>01529 489 989</v>
          </cell>
          <cell r="K304" t="str">
            <v>mj.kendrick@btinternet.com</v>
          </cell>
          <cell r="L304" t="str">
            <v>21 Orkney Close</v>
          </cell>
          <cell r="M304" t="str">
            <v>Graylees</v>
          </cell>
          <cell r="O304" t="str">
            <v>Sleaford</v>
          </cell>
          <cell r="P304" t="str">
            <v>NG34 8YE</v>
          </cell>
          <cell r="S304">
            <v>374185</v>
          </cell>
          <cell r="T304" t="str">
            <v>Good</v>
          </cell>
          <cell r="U304">
            <v>42453</v>
          </cell>
          <cell r="X304" t="str">
            <v>Childminder</v>
          </cell>
          <cell r="Y304" t="str">
            <v>Childminder</v>
          </cell>
          <cell r="Z304" t="str">
            <v>Childminder</v>
          </cell>
          <cell r="AA304" t="str">
            <v>n/a</v>
          </cell>
          <cell r="AB304" t="str">
            <v>Sole Trader</v>
          </cell>
          <cell r="AD304" t="str">
            <v>EYE</v>
          </cell>
          <cell r="AE304" t="str">
            <v>Yes</v>
          </cell>
          <cell r="AF304" t="str">
            <v>Yes</v>
          </cell>
          <cell r="AG304" t="str">
            <v>Yes</v>
          </cell>
          <cell r="AI304">
            <v>330071</v>
          </cell>
          <cell r="AK304" t="str">
            <v>Yes</v>
          </cell>
        </row>
        <row r="305">
          <cell r="A305">
            <v>683828</v>
          </cell>
          <cell r="B305" t="str">
            <v>Little Stars Childminding</v>
          </cell>
          <cell r="C305" t="e">
            <v>#REF!</v>
          </cell>
          <cell r="D305" t="e">
            <v>#REF!</v>
          </cell>
          <cell r="E305" t="str">
            <v>LN2 2AG</v>
          </cell>
          <cell r="F305" t="e">
            <v>#REF!</v>
          </cell>
          <cell r="G305" t="str">
            <v>As per mailing address</v>
          </cell>
          <cell r="H305" t="str">
            <v>Sarah Frow</v>
          </cell>
          <cell r="I305" t="str">
            <v>Childminder</v>
          </cell>
          <cell r="J305" t="str">
            <v>07894 389964</v>
          </cell>
          <cell r="K305" t="str">
            <v>littlestarchildminding@gmail.com</v>
          </cell>
          <cell r="L305" t="str">
            <v>5 Nocton Drive</v>
          </cell>
          <cell r="O305" t="str">
            <v>Lincoln</v>
          </cell>
          <cell r="P305" t="str">
            <v>LN2 2AG</v>
          </cell>
          <cell r="S305">
            <v>259406</v>
          </cell>
          <cell r="T305" t="str">
            <v>Good</v>
          </cell>
          <cell r="U305">
            <v>41858</v>
          </cell>
          <cell r="V305" t="str">
            <v>Good</v>
          </cell>
          <cell r="W305">
            <v>39979</v>
          </cell>
          <cell r="X305" t="str">
            <v>Childminder</v>
          </cell>
          <cell r="Y305" t="str">
            <v>Childminder</v>
          </cell>
          <cell r="Z305" t="str">
            <v>Childminder</v>
          </cell>
          <cell r="AA305" t="str">
            <v>n/a</v>
          </cell>
          <cell r="AB305" t="str">
            <v>Sole Trader</v>
          </cell>
          <cell r="AD305" t="str">
            <v>EYE</v>
          </cell>
          <cell r="AE305" t="str">
            <v>Yes</v>
          </cell>
          <cell r="AF305" t="str">
            <v>Yes</v>
          </cell>
          <cell r="AG305" t="str">
            <v>Yes</v>
          </cell>
          <cell r="AI305">
            <v>313330</v>
          </cell>
          <cell r="AJ305" t="str">
            <v>No</v>
          </cell>
          <cell r="AK305" t="str">
            <v>No</v>
          </cell>
          <cell r="AL305" t="str">
            <v>No</v>
          </cell>
        </row>
        <row r="306">
          <cell r="A306">
            <v>683877</v>
          </cell>
          <cell r="B306" t="str">
            <v>Little Stars Daycare</v>
          </cell>
          <cell r="C306" t="e">
            <v>#REF!</v>
          </cell>
          <cell r="D306" t="e">
            <v>#REF!</v>
          </cell>
          <cell r="E306" t="str">
            <v>LN4 2TB</v>
          </cell>
          <cell r="F306" t="e">
            <v>#REF!</v>
          </cell>
          <cell r="G306" t="str">
            <v>As per mailing address</v>
          </cell>
          <cell r="H306" t="str">
            <v>Donna Hill</v>
          </cell>
          <cell r="I306" t="str">
            <v>Childminder</v>
          </cell>
          <cell r="J306" t="str">
            <v xml:space="preserve">07784 628146 </v>
          </cell>
          <cell r="K306" t="str">
            <v xml:space="preserve"> littlestarstots@gmail.com</v>
          </cell>
          <cell r="L306" t="str">
            <v>3 Gloucester Close</v>
          </cell>
          <cell r="N306" t="str">
            <v>Bracebridge Heath</v>
          </cell>
          <cell r="O306" t="str">
            <v>Lincoln</v>
          </cell>
          <cell r="P306" t="str">
            <v>LN4 2TB</v>
          </cell>
          <cell r="S306">
            <v>461663</v>
          </cell>
          <cell r="T306" t="str">
            <v>Good</v>
          </cell>
          <cell r="U306">
            <v>41238</v>
          </cell>
          <cell r="X306" t="str">
            <v>Childminder</v>
          </cell>
          <cell r="Y306" t="str">
            <v>Childminder</v>
          </cell>
          <cell r="Z306" t="str">
            <v>Childminder</v>
          </cell>
          <cell r="AA306" t="str">
            <v>n/a</v>
          </cell>
          <cell r="AB306" t="str">
            <v>Sole Trader</v>
          </cell>
          <cell r="AD306" t="str">
            <v>EYE</v>
          </cell>
          <cell r="AE306" t="str">
            <v>Yes</v>
          </cell>
          <cell r="AF306" t="str">
            <v>No</v>
          </cell>
          <cell r="AG306" t="str">
            <v>Yes</v>
          </cell>
          <cell r="AI306">
            <v>312234</v>
          </cell>
          <cell r="AJ306" t="str">
            <v>No</v>
          </cell>
          <cell r="AK306" t="str">
            <v>No</v>
          </cell>
          <cell r="AL306" t="str">
            <v>No</v>
          </cell>
        </row>
        <row r="307">
          <cell r="A307">
            <v>683930</v>
          </cell>
          <cell r="B307" t="str">
            <v>Little Stars Preschool</v>
          </cell>
          <cell r="C307" t="e">
            <v>#REF!</v>
          </cell>
          <cell r="D307" t="e">
            <v>#REF!</v>
          </cell>
          <cell r="E307" t="str">
            <v>PE11 4DB</v>
          </cell>
          <cell r="F307" t="e">
            <v>#REF!</v>
          </cell>
          <cell r="G307" t="str">
            <v>As per mailing address</v>
          </cell>
          <cell r="H307" t="str">
            <v>Beverley Gromett</v>
          </cell>
          <cell r="I307" t="str">
            <v>Manager</v>
          </cell>
          <cell r="J307" t="str">
            <v>07841 417464</v>
          </cell>
          <cell r="K307" t="str">
            <v>littlestars.preschool@mail.com</v>
          </cell>
          <cell r="L307" t="str">
            <v>Surfleet Primary School</v>
          </cell>
          <cell r="M307" t="str">
            <v>Station Road</v>
          </cell>
          <cell r="O307" t="str">
            <v>Spalding</v>
          </cell>
          <cell r="P307" t="str">
            <v>PE11 4DB</v>
          </cell>
          <cell r="R307" t="str">
            <v>Laura Doyle</v>
          </cell>
          <cell r="S307">
            <v>479681</v>
          </cell>
          <cell r="T307" t="str">
            <v>Good</v>
          </cell>
          <cell r="U307">
            <v>42402</v>
          </cell>
          <cell r="X307" t="str">
            <v>Sessional</v>
          </cell>
          <cell r="Y307" t="str">
            <v>Private</v>
          </cell>
          <cell r="Z307" t="str">
            <v>Private Owner</v>
          </cell>
          <cell r="AA307" t="str">
            <v>n/a</v>
          </cell>
          <cell r="AB307" t="str">
            <v>Sole Trader</v>
          </cell>
          <cell r="AC307" t="str">
            <v>Little Stars Preschool</v>
          </cell>
          <cell r="AD307" t="str">
            <v>EYE</v>
          </cell>
          <cell r="AE307" t="str">
            <v>Yes</v>
          </cell>
          <cell r="AF307" t="str">
            <v>No</v>
          </cell>
          <cell r="AG307" t="str">
            <v>Yes</v>
          </cell>
          <cell r="AI307">
            <v>316594</v>
          </cell>
          <cell r="AJ307" t="str">
            <v>No</v>
          </cell>
          <cell r="AK307" t="str">
            <v>No</v>
          </cell>
          <cell r="AL307" t="str">
            <v>No</v>
          </cell>
        </row>
        <row r="308">
          <cell r="A308">
            <v>533157</v>
          </cell>
          <cell r="B308" t="str">
            <v xml:space="preserve">Little Stars  </v>
          </cell>
          <cell r="C308" t="e">
            <v>#REF!</v>
          </cell>
          <cell r="D308" t="e">
            <v>#REF!</v>
          </cell>
          <cell r="E308" t="str">
            <v>NG31 7BY</v>
          </cell>
          <cell r="F308" t="e">
            <v>#REF!</v>
          </cell>
          <cell r="G308" t="str">
            <v>As per mailing address</v>
          </cell>
          <cell r="H308" t="str">
            <v>Tina Pearce-Marshall</v>
          </cell>
          <cell r="I308" t="str">
            <v>Childminder</v>
          </cell>
          <cell r="J308" t="str">
            <v>01476 568202</v>
          </cell>
          <cell r="K308" t="str">
            <v>tinapearcefsmailnet@yahoo.co.uk</v>
          </cell>
          <cell r="L308" t="str">
            <v>42 Harris Way</v>
          </cell>
          <cell r="O308" t="str">
            <v>Grantham</v>
          </cell>
          <cell r="P308" t="str">
            <v>NG31 7BY</v>
          </cell>
          <cell r="S308">
            <v>347328</v>
          </cell>
          <cell r="T308" t="str">
            <v>Good</v>
          </cell>
          <cell r="U308">
            <v>42286</v>
          </cell>
          <cell r="V308" t="str">
            <v>Good</v>
          </cell>
          <cell r="W308">
            <v>40666</v>
          </cell>
          <cell r="X308" t="str">
            <v>Childminder</v>
          </cell>
          <cell r="Y308" t="str">
            <v>Childminder</v>
          </cell>
          <cell r="Z308" t="str">
            <v>Childminder</v>
          </cell>
          <cell r="AA308" t="str">
            <v>n/a</v>
          </cell>
          <cell r="AB308" t="str">
            <v>Sole Trader</v>
          </cell>
          <cell r="AD308" t="str">
            <v>EYE</v>
          </cell>
          <cell r="AE308" t="str">
            <v>Yes</v>
          </cell>
          <cell r="AF308" t="str">
            <v>No</v>
          </cell>
          <cell r="AG308" t="str">
            <v>Yes</v>
          </cell>
          <cell r="AI308">
            <v>311267</v>
          </cell>
          <cell r="AJ308" t="str">
            <v>No</v>
          </cell>
          <cell r="AK308" t="str">
            <v>No</v>
          </cell>
          <cell r="AL308" t="str">
            <v>No</v>
          </cell>
        </row>
        <row r="309">
          <cell r="A309">
            <v>683880</v>
          </cell>
          <cell r="B309" t="str">
            <v>Little Tots</v>
          </cell>
          <cell r="C309" t="e">
            <v>#REF!</v>
          </cell>
          <cell r="D309" t="e">
            <v>#REF!</v>
          </cell>
          <cell r="E309" t="str">
            <v>PE21 0SF</v>
          </cell>
          <cell r="F309" t="e">
            <v>#REF!</v>
          </cell>
          <cell r="G309" t="str">
            <v>Scout Hut, Gaysfield Road, Fishtoft, Boston</v>
          </cell>
          <cell r="H309" t="str">
            <v>Angie Baxter</v>
          </cell>
          <cell r="I309" t="str">
            <v>Childminder</v>
          </cell>
          <cell r="J309" t="str">
            <v>07913 571999</v>
          </cell>
          <cell r="K309" t="str">
            <v>littletotsnursery@gmail.com</v>
          </cell>
          <cell r="L309" t="str">
            <v>49 Woad Farm Road</v>
          </cell>
          <cell r="O309" t="str">
            <v>Boston</v>
          </cell>
          <cell r="P309" t="str">
            <v>PE21 0DS</v>
          </cell>
          <cell r="S309">
            <v>449375</v>
          </cell>
          <cell r="T309" t="str">
            <v>Good</v>
          </cell>
          <cell r="U309">
            <v>41617</v>
          </cell>
          <cell r="V309" t="str">
            <v>Inadequate</v>
          </cell>
          <cell r="W309">
            <v>41288</v>
          </cell>
          <cell r="X309" t="str">
            <v>FDC</v>
          </cell>
          <cell r="Y309" t="str">
            <v>Private</v>
          </cell>
          <cell r="Z309" t="str">
            <v>Private Owner</v>
          </cell>
          <cell r="AA309" t="str">
            <v>n/a</v>
          </cell>
          <cell r="AD309" t="str">
            <v>EYE</v>
          </cell>
          <cell r="AE309" t="str">
            <v>Yes</v>
          </cell>
          <cell r="AF309" t="str">
            <v>No</v>
          </cell>
          <cell r="AG309" t="str">
            <v>Yes</v>
          </cell>
          <cell r="AI309">
            <v>314395</v>
          </cell>
          <cell r="AJ309" t="str">
            <v>Yes</v>
          </cell>
          <cell r="AK309" t="str">
            <v>Yes</v>
          </cell>
          <cell r="AL309" t="str">
            <v>Yes</v>
          </cell>
        </row>
        <row r="310">
          <cell r="A310">
            <v>648154</v>
          </cell>
          <cell r="B310" t="str">
            <v>Little Treasures</v>
          </cell>
          <cell r="C310" t="e">
            <v>#REF!</v>
          </cell>
          <cell r="D310" t="e">
            <v>#REF!</v>
          </cell>
          <cell r="E310" t="str">
            <v>LN3 4LT</v>
          </cell>
          <cell r="F310" t="e">
            <v>#REF!</v>
          </cell>
          <cell r="G310" t="str">
            <v>As per mailing address</v>
          </cell>
          <cell r="H310" t="str">
            <v>Sian Mellor</v>
          </cell>
          <cell r="I310" t="str">
            <v>Childminder</v>
          </cell>
          <cell r="J310" t="str">
            <v>07743 642 322</v>
          </cell>
          <cell r="K310" t="str">
            <v>Sian.email@ntlworld.com</v>
          </cell>
          <cell r="L310" t="str">
            <v>11 St Davids Close</v>
          </cell>
          <cell r="O310" t="str">
            <v>Cherry Willingham</v>
          </cell>
          <cell r="P310" t="str">
            <v>LN3 4LT</v>
          </cell>
          <cell r="S310" t="str">
            <v>EY500312</v>
          </cell>
          <cell r="T310" t="str">
            <v>Awaiting</v>
          </cell>
          <cell r="U310" t="str">
            <v>Awaiting</v>
          </cell>
          <cell r="X310" t="str">
            <v>Childminder</v>
          </cell>
          <cell r="Y310" t="str">
            <v>Childminder</v>
          </cell>
          <cell r="Z310" t="str">
            <v>Childminder</v>
          </cell>
          <cell r="AB310" t="str">
            <v>Sole Trader</v>
          </cell>
          <cell r="AD310" t="str">
            <v>EYE</v>
          </cell>
          <cell r="AE310" t="str">
            <v>Yes</v>
          </cell>
          <cell r="AF310" t="str">
            <v>Yes</v>
          </cell>
          <cell r="AG310" t="str">
            <v>Yes</v>
          </cell>
          <cell r="AI310">
            <v>330425</v>
          </cell>
          <cell r="AK310" t="str">
            <v>Yes</v>
          </cell>
        </row>
        <row r="311">
          <cell r="A311">
            <v>546446</v>
          </cell>
          <cell r="B311" t="str">
            <v>Little Treasures Nurseries (Pinchbeck)</v>
          </cell>
          <cell r="C311" t="e">
            <v>#REF!</v>
          </cell>
          <cell r="D311" t="e">
            <v>#REF!</v>
          </cell>
          <cell r="E311" t="str">
            <v>PE11 3RB</v>
          </cell>
          <cell r="F311" t="e">
            <v>#REF!</v>
          </cell>
          <cell r="G311" t="str">
            <v>As per mailing address</v>
          </cell>
          <cell r="H311" t="str">
            <v>Alison Newns/ Miranda Beba</v>
          </cell>
          <cell r="I311" t="str">
            <v>Manager/ Owner</v>
          </cell>
          <cell r="J311" t="str">
            <v>01775 724146</v>
          </cell>
          <cell r="K311" t="str">
            <v>miranda@littletreasuresnurseries.co.uk; allison@littletreasuresnurseries.co.uk</v>
          </cell>
          <cell r="M311" t="str">
            <v>14 Knight Street,</v>
          </cell>
          <cell r="N311" t="str">
            <v>Pinchbeck</v>
          </cell>
          <cell r="O311" t="str">
            <v>Spalding</v>
          </cell>
          <cell r="P311" t="str">
            <v>PE11 3RB</v>
          </cell>
          <cell r="Q311" t="str">
            <v>ABC Day Nursery Pinchbeck</v>
          </cell>
          <cell r="S311">
            <v>458268</v>
          </cell>
          <cell r="T311" t="str">
            <v>Good</v>
          </cell>
          <cell r="U311">
            <v>41432</v>
          </cell>
          <cell r="V311" t="str">
            <v>Good</v>
          </cell>
          <cell r="W311">
            <v>39989</v>
          </cell>
          <cell r="X311" t="str">
            <v>FDC</v>
          </cell>
          <cell r="Y311" t="str">
            <v>Private</v>
          </cell>
          <cell r="Z311" t="str">
            <v>Private Owner</v>
          </cell>
          <cell r="AA311" t="str">
            <v>n/a</v>
          </cell>
          <cell r="AB311" t="str">
            <v>Companies House</v>
          </cell>
          <cell r="AC311" t="str">
            <v>07812112</v>
          </cell>
          <cell r="AD311" t="str">
            <v>EYE</v>
          </cell>
          <cell r="AE311" t="str">
            <v>Yes</v>
          </cell>
          <cell r="AF311" t="str">
            <v>Yes</v>
          </cell>
          <cell r="AG311" t="str">
            <v>Yes</v>
          </cell>
          <cell r="AI311">
            <v>311976</v>
          </cell>
          <cell r="AJ311" t="str">
            <v>No</v>
          </cell>
          <cell r="AK311" t="str">
            <v>No</v>
          </cell>
          <cell r="AL311" t="str">
            <v>No</v>
          </cell>
        </row>
        <row r="312">
          <cell r="A312">
            <v>684084</v>
          </cell>
          <cell r="B312" t="str">
            <v>Little Treasures Nurseries Holbeach Limited</v>
          </cell>
          <cell r="C312" t="e">
            <v>#REF!</v>
          </cell>
          <cell r="D312" t="e">
            <v>#REF!</v>
          </cell>
          <cell r="E312" t="str">
            <v>PE12 7BE</v>
          </cell>
          <cell r="F312" t="e">
            <v>#REF!</v>
          </cell>
          <cell r="G312" t="str">
            <v>As per mailing address</v>
          </cell>
          <cell r="H312" t="str">
            <v>Miranda Beba/Terri Venni</v>
          </cell>
          <cell r="I312" t="str">
            <v>Owner/Manager</v>
          </cell>
          <cell r="J312" t="str">
            <v>01406490747</v>
          </cell>
          <cell r="K312" t="str">
            <v>miranda@littletreasuresnurseries.co.uk; katie@littletreasuresnurseries.co.uk</v>
          </cell>
          <cell r="L312" t="str">
            <v>Branches Lane</v>
          </cell>
          <cell r="N312" t="str">
            <v>Spalding</v>
          </cell>
          <cell r="O312" t="str">
            <v>Holbeach</v>
          </cell>
          <cell r="P312" t="str">
            <v>PE12 7BE</v>
          </cell>
          <cell r="R312" t="str">
            <v>Kim Batiuk</v>
          </cell>
          <cell r="S312">
            <v>493974</v>
          </cell>
          <cell r="T312" t="str">
            <v>Good</v>
          </cell>
          <cell r="U312">
            <v>42419</v>
          </cell>
          <cell r="X312" t="str">
            <v>FDC</v>
          </cell>
          <cell r="Y312" t="str">
            <v>private</v>
          </cell>
          <cell r="Z312" t="str">
            <v>Private Owner</v>
          </cell>
          <cell r="AA312" t="str">
            <v>n/a</v>
          </cell>
          <cell r="AB312" t="str">
            <v>Companies House</v>
          </cell>
          <cell r="AD312" t="str">
            <v>EYE</v>
          </cell>
          <cell r="AE312" t="str">
            <v>Yes</v>
          </cell>
          <cell r="AF312" t="str">
            <v>No</v>
          </cell>
          <cell r="AG312" t="str">
            <v>Yes</v>
          </cell>
          <cell r="AI312">
            <v>324913</v>
          </cell>
          <cell r="AJ312" t="str">
            <v>No</v>
          </cell>
          <cell r="AK312" t="str">
            <v>No</v>
          </cell>
          <cell r="AL312" t="str">
            <v>No</v>
          </cell>
        </row>
        <row r="313">
          <cell r="A313">
            <v>546569</v>
          </cell>
          <cell r="B313" t="str">
            <v>Little Treasures Nurseries Spalding</v>
          </cell>
          <cell r="C313" t="e">
            <v>#REF!</v>
          </cell>
          <cell r="D313" t="e">
            <v>#REF!</v>
          </cell>
          <cell r="E313" t="str">
            <v>PE11 2XP</v>
          </cell>
          <cell r="F313" t="e">
            <v>#REF!</v>
          </cell>
          <cell r="G313" t="str">
            <v>As per mailing address</v>
          </cell>
          <cell r="H313" t="str">
            <v>Katie Blackwell</v>
          </cell>
          <cell r="I313" t="str">
            <v>Manager</v>
          </cell>
          <cell r="J313" t="str">
            <v>01775 714224 / 07949138012</v>
          </cell>
          <cell r="K313" t="str">
            <v>miranda@littletreasuresnurseries.co.uk; katie@littletreasuresnurseries.co.uk</v>
          </cell>
          <cell r="L313" t="str">
            <v>The Lighthouse</v>
          </cell>
          <cell r="M313" t="str">
            <v>12 Haverfield Road</v>
          </cell>
          <cell r="O313" t="str">
            <v>Spalding</v>
          </cell>
          <cell r="P313" t="str">
            <v>PE11 2XP</v>
          </cell>
          <cell r="S313">
            <v>401199</v>
          </cell>
          <cell r="T313" t="str">
            <v>Outstanding</v>
          </cell>
          <cell r="U313">
            <v>41555</v>
          </cell>
          <cell r="V313" t="str">
            <v>Good</v>
          </cell>
          <cell r="W313">
            <v>41367</v>
          </cell>
          <cell r="X313" t="str">
            <v>FDC</v>
          </cell>
          <cell r="Y313" t="str">
            <v>Private</v>
          </cell>
          <cell r="Z313" t="str">
            <v>Private Owner</v>
          </cell>
          <cell r="AA313" t="str">
            <v>n/a</v>
          </cell>
          <cell r="AB313" t="str">
            <v>Companies House</v>
          </cell>
          <cell r="AC313" t="str">
            <v>07012569</v>
          </cell>
          <cell r="AD313" t="str">
            <v>EYE</v>
          </cell>
          <cell r="AE313" t="str">
            <v>Yes</v>
          </cell>
          <cell r="AF313" t="str">
            <v>No</v>
          </cell>
          <cell r="AG313" t="str">
            <v>Yes</v>
          </cell>
          <cell r="AI313">
            <v>308174</v>
          </cell>
          <cell r="AJ313" t="str">
            <v>No</v>
          </cell>
          <cell r="AK313" t="str">
            <v>No</v>
          </cell>
          <cell r="AL313" t="str">
            <v>Yes</v>
          </cell>
        </row>
        <row r="314">
          <cell r="A314">
            <v>546541</v>
          </cell>
          <cell r="B314" t="str">
            <v>Little Treasures Nursery Skegness</v>
          </cell>
          <cell r="C314" t="e">
            <v>#REF!</v>
          </cell>
          <cell r="D314" t="e">
            <v>#REF!</v>
          </cell>
          <cell r="E314" t="str">
            <v>PE25 2AG</v>
          </cell>
          <cell r="F314" t="e">
            <v>#REF!</v>
          </cell>
          <cell r="G314" t="str">
            <v>As per mailing address</v>
          </cell>
          <cell r="H314" t="str">
            <v>Alison Comfort</v>
          </cell>
          <cell r="I314" t="str">
            <v>Manager</v>
          </cell>
          <cell r="J314" t="str">
            <v>01754 766899</v>
          </cell>
          <cell r="K314" t="str">
            <v>info@littlenursery.co.uk</v>
          </cell>
          <cell r="L314" t="str">
            <v>18 Algitha Road</v>
          </cell>
          <cell r="O314" t="str">
            <v>Skegness</v>
          </cell>
          <cell r="P314" t="str">
            <v>PE25 2AG</v>
          </cell>
          <cell r="R314" t="str">
            <v>Emma Young</v>
          </cell>
          <cell r="S314">
            <v>419509</v>
          </cell>
          <cell r="T314" t="str">
            <v>Good</v>
          </cell>
          <cell r="U314">
            <v>42151</v>
          </cell>
          <cell r="V314" t="str">
            <v>Outstanding</v>
          </cell>
          <cell r="W314">
            <v>40714</v>
          </cell>
          <cell r="X314" t="str">
            <v>FDC</v>
          </cell>
          <cell r="Y314" t="str">
            <v>Private</v>
          </cell>
          <cell r="Z314" t="str">
            <v>Private Owner</v>
          </cell>
          <cell r="AA314" t="str">
            <v>n/a</v>
          </cell>
          <cell r="AB314" t="str">
            <v>Sole Trader</v>
          </cell>
          <cell r="AC314" t="str">
            <v>ALISON COMFORT</v>
          </cell>
          <cell r="AD314" t="str">
            <v>EYE</v>
          </cell>
          <cell r="AE314" t="str">
            <v>Yes</v>
          </cell>
          <cell r="AF314" t="str">
            <v>Yes</v>
          </cell>
          <cell r="AG314" t="str">
            <v>Yes</v>
          </cell>
          <cell r="AI314">
            <v>306464</v>
          </cell>
          <cell r="AJ314" t="str">
            <v>No</v>
          </cell>
          <cell r="AK314" t="str">
            <v>No</v>
          </cell>
          <cell r="AL314" t="str">
            <v>No</v>
          </cell>
        </row>
        <row r="315">
          <cell r="A315">
            <v>684057</v>
          </cell>
          <cell r="B315" t="str">
            <v>Little Unicorns</v>
          </cell>
          <cell r="C315" t="e">
            <v>#REF!</v>
          </cell>
          <cell r="D315" t="e">
            <v>#REF!</v>
          </cell>
          <cell r="E315" t="str">
            <v>PE11 2LR</v>
          </cell>
          <cell r="F315" t="e">
            <v>#REF!</v>
          </cell>
          <cell r="G315" t="str">
            <v>As per mailing address</v>
          </cell>
          <cell r="H315" t="str">
            <v>Anna Sewell</v>
          </cell>
          <cell r="I315" t="str">
            <v>Childminder</v>
          </cell>
          <cell r="J315" t="str">
            <v>07852350027</v>
          </cell>
          <cell r="K315" t="str">
            <v>littleunicornschildminder@gmail.com</v>
          </cell>
          <cell r="L315" t="str">
            <v xml:space="preserve">58 battlefields Lane </v>
          </cell>
          <cell r="O315" t="str">
            <v>South Holbeach</v>
          </cell>
          <cell r="P315" t="str">
            <v>PE12 7PG</v>
          </cell>
          <cell r="S315">
            <v>460889</v>
          </cell>
          <cell r="T315" t="str">
            <v>Awaiting</v>
          </cell>
          <cell r="X315" t="str">
            <v>Childminder</v>
          </cell>
          <cell r="Y315" t="str">
            <v>Childminder</v>
          </cell>
          <cell r="Z315" t="str">
            <v>Childminder</v>
          </cell>
          <cell r="AA315" t="str">
            <v>n/a</v>
          </cell>
          <cell r="AB315" t="str">
            <v>Sole Trader</v>
          </cell>
          <cell r="AD315" t="str">
            <v>EYE</v>
          </cell>
          <cell r="AE315" t="str">
            <v>Yes</v>
          </cell>
          <cell r="AF315" t="str">
            <v>No</v>
          </cell>
          <cell r="AG315" t="str">
            <v>Yes</v>
          </cell>
          <cell r="AI315">
            <v>322312</v>
          </cell>
          <cell r="AJ315" t="str">
            <v>no</v>
          </cell>
          <cell r="AK315" t="str">
            <v>Yes</v>
          </cell>
          <cell r="AL315" t="str">
            <v>no</v>
          </cell>
        </row>
        <row r="316">
          <cell r="A316">
            <v>684055</v>
          </cell>
          <cell r="B316" t="str">
            <v>Littlebotbots childminding</v>
          </cell>
          <cell r="C316" t="e">
            <v>#REF!</v>
          </cell>
          <cell r="D316" t="e">
            <v>#REF!</v>
          </cell>
          <cell r="E316" t="str">
            <v>LN6 9HG</v>
          </cell>
          <cell r="F316" t="e">
            <v>#REF!</v>
          </cell>
          <cell r="G316" t="str">
            <v>As per mailing address</v>
          </cell>
          <cell r="H316" t="str">
            <v>Victoria Frodsham</v>
          </cell>
          <cell r="I316" t="str">
            <v>Childminder</v>
          </cell>
          <cell r="J316" t="str">
            <v>01522 869238</v>
          </cell>
          <cell r="K316" t="str">
            <v>victoria@littlebotbots.co.uk</v>
          </cell>
          <cell r="L316" t="str">
            <v>12 Hilltop Close</v>
          </cell>
          <cell r="N316" t="str">
            <v>Eagle</v>
          </cell>
          <cell r="O316" t="str">
            <v>Lincoln</v>
          </cell>
          <cell r="P316" t="str">
            <v>LN6 9HG</v>
          </cell>
          <cell r="S316">
            <v>488561</v>
          </cell>
          <cell r="T316" t="str">
            <v>Awaiting</v>
          </cell>
          <cell r="X316" t="str">
            <v>Childminder</v>
          </cell>
          <cell r="Y316" t="str">
            <v>Childminder</v>
          </cell>
          <cell r="Z316" t="str">
            <v>Childminder</v>
          </cell>
          <cell r="AA316" t="str">
            <v>n/a</v>
          </cell>
          <cell r="AB316" t="str">
            <v>Sole Trader</v>
          </cell>
          <cell r="AD316" t="str">
            <v>EYE</v>
          </cell>
          <cell r="AE316" t="str">
            <v>Yes</v>
          </cell>
          <cell r="AF316" t="str">
            <v>Yes</v>
          </cell>
          <cell r="AG316" t="str">
            <v>Yes</v>
          </cell>
          <cell r="AI316">
            <v>322228</v>
          </cell>
          <cell r="AJ316" t="str">
            <v>no</v>
          </cell>
          <cell r="AK316" t="str">
            <v>Yes</v>
          </cell>
          <cell r="AL316" t="str">
            <v>no</v>
          </cell>
        </row>
        <row r="317">
          <cell r="A317">
            <v>510990</v>
          </cell>
          <cell r="B317" t="str">
            <v>Littlegates for Littlepeople Children's Nursery</v>
          </cell>
          <cell r="C317" t="e">
            <v>#REF!</v>
          </cell>
          <cell r="D317" t="e">
            <v>#REF!</v>
          </cell>
          <cell r="E317" t="str">
            <v>NG23 5HT</v>
          </cell>
          <cell r="F317" t="e">
            <v>#REF!</v>
          </cell>
          <cell r="G317" t="str">
            <v>As per mailing address</v>
          </cell>
          <cell r="H317" t="str">
            <v>Charlotte Warren</v>
          </cell>
          <cell r="I317" t="str">
            <v>Manager</v>
          </cell>
          <cell r="J317" t="str">
            <v>01636 626067</v>
          </cell>
          <cell r="K317" t="str">
            <v>littlegatesforlittlepeople@googlemail.com</v>
          </cell>
          <cell r="L317" t="str">
            <v>Littlegates Farm</v>
          </cell>
          <cell r="M317" t="str">
            <v>Clensy Lane</v>
          </cell>
          <cell r="N317" t="str">
            <v>Dry Doddington</v>
          </cell>
          <cell r="O317" t="str">
            <v>Newark</v>
          </cell>
          <cell r="P317" t="str">
            <v>NG23 5HT</v>
          </cell>
          <cell r="S317">
            <v>253665</v>
          </cell>
          <cell r="T317" t="str">
            <v>Good</v>
          </cell>
          <cell r="U317">
            <v>40717</v>
          </cell>
          <cell r="V317" t="str">
            <v>Good</v>
          </cell>
          <cell r="W317">
            <v>39395</v>
          </cell>
          <cell r="X317" t="str">
            <v>FDC</v>
          </cell>
          <cell r="Y317" t="str">
            <v>Private</v>
          </cell>
          <cell r="Z317" t="str">
            <v>Private Owner</v>
          </cell>
          <cell r="AA317" t="str">
            <v>n/a</v>
          </cell>
          <cell r="AB317" t="str">
            <v>Partnership</v>
          </cell>
          <cell r="AC317" t="str">
            <v>GAVIN AND ELIZABETH NAISMITH</v>
          </cell>
          <cell r="AD317" t="str">
            <v>EYE</v>
          </cell>
          <cell r="AE317" t="str">
            <v>Yes</v>
          </cell>
          <cell r="AF317" t="str">
            <v>No</v>
          </cell>
          <cell r="AG317" t="str">
            <v>Yes</v>
          </cell>
          <cell r="AI317">
            <v>300872</v>
          </cell>
          <cell r="AJ317" t="str">
            <v>Yes</v>
          </cell>
          <cell r="AK317" t="str">
            <v>Yes</v>
          </cell>
          <cell r="AL317" t="str">
            <v>Yes</v>
          </cell>
        </row>
        <row r="318">
          <cell r="A318">
            <v>684128</v>
          </cell>
          <cell r="B318" t="str">
            <v xml:space="preserve">Littletots Childcare </v>
          </cell>
          <cell r="C318" t="e">
            <v>#REF!</v>
          </cell>
          <cell r="D318" t="e">
            <v>#REF!</v>
          </cell>
          <cell r="E318" t="str">
            <v>PE12 0TY</v>
          </cell>
          <cell r="F318" t="e">
            <v>#REF!</v>
          </cell>
          <cell r="G318" t="str">
            <v>As per mailing address</v>
          </cell>
          <cell r="H318" t="str">
            <v xml:space="preserve">Donna Ivatt </v>
          </cell>
          <cell r="I318" t="str">
            <v xml:space="preserve">Manager </v>
          </cell>
          <cell r="J318" t="str">
            <v xml:space="preserve">01406 330147 </v>
          </cell>
          <cell r="K318" t="str">
            <v>Donnaslittletots@btinternet.com</v>
          </cell>
          <cell r="L318" t="str">
            <v>Oxcroft bank</v>
          </cell>
          <cell r="M318" t="str">
            <v>Shepeau stow</v>
          </cell>
          <cell r="O318" t="str">
            <v>Spalding</v>
          </cell>
          <cell r="P318" t="str">
            <v>PE12 0TY</v>
          </cell>
          <cell r="R318" t="str">
            <v xml:space="preserve">Donna Ivatt </v>
          </cell>
          <cell r="S318">
            <v>209172</v>
          </cell>
          <cell r="T318" t="str">
            <v xml:space="preserve">Outstanding </v>
          </cell>
          <cell r="U318">
            <v>42289</v>
          </cell>
          <cell r="X318" t="str">
            <v>Childminder</v>
          </cell>
          <cell r="Y318" t="str">
            <v>Childminder</v>
          </cell>
          <cell r="Z318" t="str">
            <v>Childminder</v>
          </cell>
          <cell r="AA318" t="str">
            <v>n/a</v>
          </cell>
          <cell r="AB318" t="str">
            <v>Sole Trader</v>
          </cell>
          <cell r="AD318" t="str">
            <v>EYE</v>
          </cell>
          <cell r="AE318" t="str">
            <v>Yes</v>
          </cell>
          <cell r="AF318" t="str">
            <v>Yes</v>
          </cell>
          <cell r="AG318" t="str">
            <v>Yes</v>
          </cell>
          <cell r="AI318" t="str">
            <v>Awaiting</v>
          </cell>
        </row>
        <row r="319">
          <cell r="A319">
            <v>683871</v>
          </cell>
          <cell r="B319" t="str">
            <v>Liz Parkin Childcare</v>
          </cell>
          <cell r="C319" t="e">
            <v>#REF!</v>
          </cell>
          <cell r="D319" t="e">
            <v>#REF!</v>
          </cell>
          <cell r="E319" t="str">
            <v>DN21 3SG</v>
          </cell>
          <cell r="F319" t="e">
            <v>#REF!</v>
          </cell>
          <cell r="G319" t="str">
            <v>As per mailing address</v>
          </cell>
          <cell r="H319" t="str">
            <v>Liz Parkin</v>
          </cell>
          <cell r="I319" t="str">
            <v>Childminder</v>
          </cell>
          <cell r="J319" t="str">
            <v>01724 763189</v>
          </cell>
          <cell r="K319" t="str">
            <v>e-parkin@sky.com</v>
          </cell>
          <cell r="L319" t="str">
            <v>21 St Peters Road</v>
          </cell>
          <cell r="N319" t="str">
            <v>Scotter</v>
          </cell>
          <cell r="O319" t="str">
            <v>Gainsborough</v>
          </cell>
          <cell r="P319" t="str">
            <v>DN21 3SG</v>
          </cell>
          <cell r="S319">
            <v>439111</v>
          </cell>
          <cell r="T319" t="str">
            <v>Good</v>
          </cell>
          <cell r="U319">
            <v>41900</v>
          </cell>
          <cell r="X319" t="str">
            <v>Childminder</v>
          </cell>
          <cell r="Y319" t="str">
            <v>Childminder</v>
          </cell>
          <cell r="Z319" t="str">
            <v>Childminder</v>
          </cell>
          <cell r="AA319" t="str">
            <v>n/a</v>
          </cell>
          <cell r="AB319" t="str">
            <v>Sole Trader</v>
          </cell>
          <cell r="AD319" t="str">
            <v>EYE</v>
          </cell>
          <cell r="AE319" t="str">
            <v>Yes</v>
          </cell>
          <cell r="AF319" t="str">
            <v>No</v>
          </cell>
          <cell r="AG319" t="str">
            <v>Yes</v>
          </cell>
          <cell r="AI319">
            <v>314221</v>
          </cell>
          <cell r="AJ319" t="str">
            <v>No</v>
          </cell>
          <cell r="AK319" t="str">
            <v>No</v>
          </cell>
          <cell r="AL319" t="str">
            <v>No</v>
          </cell>
        </row>
        <row r="320">
          <cell r="A320">
            <v>683897</v>
          </cell>
          <cell r="B320" t="str">
            <v>Liza's Little Sunshines</v>
          </cell>
          <cell r="C320" t="e">
            <v>#REF!</v>
          </cell>
          <cell r="D320" t="e">
            <v>#REF!</v>
          </cell>
          <cell r="E320" t="str">
            <v>LN5 8SR</v>
          </cell>
          <cell r="F320" t="e">
            <v>#REF!</v>
          </cell>
          <cell r="G320" t="str">
            <v>As per mailing address</v>
          </cell>
          <cell r="H320" t="str">
            <v>Liza Walker</v>
          </cell>
          <cell r="I320" t="str">
            <v>Childminder</v>
          </cell>
          <cell r="J320" t="str">
            <v>07919 891258</v>
          </cell>
          <cell r="K320" t="str">
            <v>lizawalker32@hotmail.com</v>
          </cell>
          <cell r="L320" t="str">
            <v>153 Broughton Gardens</v>
          </cell>
          <cell r="M320" t="str">
            <v>Brant Road</v>
          </cell>
          <cell r="O320" t="str">
            <v>Lincoln</v>
          </cell>
          <cell r="P320" t="str">
            <v>LN5 8SR</v>
          </cell>
          <cell r="S320">
            <v>416789</v>
          </cell>
          <cell r="T320" t="str">
            <v>Good</v>
          </cell>
          <cell r="U320">
            <v>41705</v>
          </cell>
          <cell r="X320" t="str">
            <v>Childminder</v>
          </cell>
          <cell r="Y320" t="str">
            <v>Childminder</v>
          </cell>
          <cell r="Z320" t="str">
            <v>Childminder</v>
          </cell>
          <cell r="AA320" t="str">
            <v>n/a</v>
          </cell>
          <cell r="AB320" t="str">
            <v>Sole Trader</v>
          </cell>
          <cell r="AD320" t="str">
            <v>EYE</v>
          </cell>
          <cell r="AE320" t="str">
            <v>Yes</v>
          </cell>
          <cell r="AF320" t="str">
            <v>No</v>
          </cell>
          <cell r="AG320" t="str">
            <v>Yes</v>
          </cell>
          <cell r="AI320">
            <v>311988</v>
          </cell>
          <cell r="AJ320" t="str">
            <v>No</v>
          </cell>
          <cell r="AK320" t="str">
            <v>No</v>
          </cell>
          <cell r="AL320" t="str">
            <v>No</v>
          </cell>
        </row>
        <row r="321">
          <cell r="A321">
            <v>684039</v>
          </cell>
          <cell r="B321" t="str">
            <v>Lizzy's Childminding</v>
          </cell>
          <cell r="C321" t="e">
            <v>#REF!</v>
          </cell>
          <cell r="D321" t="e">
            <v>#REF!</v>
          </cell>
          <cell r="E321" t="str">
            <v>NG31 7PU</v>
          </cell>
          <cell r="F321" t="e">
            <v>#REF!</v>
          </cell>
          <cell r="G321" t="str">
            <v>As per mailing address</v>
          </cell>
          <cell r="H321" t="str">
            <v>Elisabete Serra</v>
          </cell>
          <cell r="I321" t="str">
            <v>Childminder</v>
          </cell>
          <cell r="J321" t="str">
            <v>07588 479772</v>
          </cell>
          <cell r="K321" t="str">
            <v>betahenriques5@hotmail.com</v>
          </cell>
          <cell r="L321" t="str">
            <v>26 The Grove</v>
          </cell>
          <cell r="O321" t="str">
            <v>Grantham</v>
          </cell>
          <cell r="P321" t="str">
            <v>NG31 7PU</v>
          </cell>
          <cell r="S321">
            <v>478025</v>
          </cell>
          <cell r="T321" t="str">
            <v>Requires Improvement</v>
          </cell>
          <cell r="U321">
            <v>42444</v>
          </cell>
          <cell r="X321" t="str">
            <v>Childminder</v>
          </cell>
          <cell r="Y321" t="str">
            <v>Childminder</v>
          </cell>
          <cell r="Z321" t="str">
            <v>Childminder</v>
          </cell>
          <cell r="AA321" t="str">
            <v>n/a</v>
          </cell>
          <cell r="AB321" t="str">
            <v>Sole Trader</v>
          </cell>
          <cell r="AD321" t="str">
            <v>EYE</v>
          </cell>
          <cell r="AE321" t="str">
            <v>Yes</v>
          </cell>
          <cell r="AF321" t="str">
            <v>No</v>
          </cell>
          <cell r="AG321" t="str">
            <v>Yes</v>
          </cell>
          <cell r="AI321">
            <v>321605</v>
          </cell>
          <cell r="AJ321" t="str">
            <v>No</v>
          </cell>
          <cell r="AK321" t="str">
            <v>No</v>
          </cell>
          <cell r="AL321" t="str">
            <v>No</v>
          </cell>
        </row>
        <row r="322">
          <cell r="A322">
            <v>684017</v>
          </cell>
          <cell r="B322" t="str">
            <v>Long Bennington Preschool</v>
          </cell>
          <cell r="C322" t="e">
            <v>#REF!</v>
          </cell>
          <cell r="D322" t="e">
            <v>#REF!</v>
          </cell>
          <cell r="E322" t="str">
            <v>NG23 5DJ</v>
          </cell>
          <cell r="F322" t="e">
            <v>#REF!</v>
          </cell>
          <cell r="G322" t="str">
            <v>St James' Hall
Main St
Long Bennington
Newark
NG23 5DJ</v>
          </cell>
          <cell r="H322" t="str">
            <v>Sam Dell</v>
          </cell>
          <cell r="I322" t="str">
            <v>Manager</v>
          </cell>
          <cell r="J322" t="str">
            <v>07816 537242</v>
          </cell>
          <cell r="K322" t="str">
            <v>longbenningtonpreschool@googlemail.com</v>
          </cell>
          <cell r="L322" t="str">
            <v>9 Browning Road</v>
          </cell>
          <cell r="N322" t="str">
            <v>Balderton</v>
          </cell>
          <cell r="O322" t="str">
            <v>Newark</v>
          </cell>
          <cell r="P322" t="str">
            <v>NG24 3QU</v>
          </cell>
          <cell r="R322" t="str">
            <v>Sam Dell</v>
          </cell>
          <cell r="S322">
            <v>482742</v>
          </cell>
          <cell r="T322" t="str">
            <v>Awaiting</v>
          </cell>
          <cell r="U322" t="str">
            <v>Awaiting</v>
          </cell>
          <cell r="V322" t="str">
            <v>Good</v>
          </cell>
          <cell r="W322">
            <v>39485</v>
          </cell>
          <cell r="X322" t="str">
            <v>Sessional</v>
          </cell>
          <cell r="Y322" t="str">
            <v>Voluntary</v>
          </cell>
          <cell r="Z322" t="str">
            <v>Committee</v>
          </cell>
          <cell r="AA322" t="str">
            <v>Siam Elmslee</v>
          </cell>
          <cell r="AB322" t="str">
            <v>Charity</v>
          </cell>
          <cell r="AC322">
            <v>1157300</v>
          </cell>
          <cell r="AD322" t="str">
            <v>EYE</v>
          </cell>
          <cell r="AE322" t="str">
            <v>Yes</v>
          </cell>
          <cell r="AF322" t="str">
            <v>No</v>
          </cell>
          <cell r="AG322" t="str">
            <v>Yes</v>
          </cell>
          <cell r="AI322">
            <v>304676</v>
          </cell>
          <cell r="AJ322" t="str">
            <v>No</v>
          </cell>
          <cell r="AK322" t="str">
            <v>No</v>
          </cell>
          <cell r="AL322" t="str">
            <v>No</v>
          </cell>
        </row>
        <row r="323">
          <cell r="A323">
            <v>683803</v>
          </cell>
          <cell r="B323" t="str">
            <v>Loobyloos Childcare</v>
          </cell>
          <cell r="C323" t="e">
            <v>#REF!</v>
          </cell>
          <cell r="D323" t="e">
            <v>#REF!</v>
          </cell>
          <cell r="E323" t="str">
            <v>LN3 4HD</v>
          </cell>
          <cell r="F323" t="e">
            <v>#REF!</v>
          </cell>
          <cell r="G323" t="str">
            <v>As per mailing address</v>
          </cell>
          <cell r="H323" t="str">
            <v>Louise Harrison</v>
          </cell>
          <cell r="I323" t="str">
            <v>Childminder</v>
          </cell>
          <cell r="J323" t="str">
            <v>01522 753828</v>
          </cell>
          <cell r="K323" t="str">
            <v>loobylooschildcare@gmail.com</v>
          </cell>
          <cell r="L323" t="str">
            <v>Honeysuckle House</v>
          </cell>
          <cell r="M323" t="str">
            <v>Chapel Road</v>
          </cell>
          <cell r="N323" t="str">
            <v>Fiskerton</v>
          </cell>
          <cell r="O323" t="str">
            <v>Lincoln</v>
          </cell>
          <cell r="P323" t="str">
            <v>LN3 4HD</v>
          </cell>
          <cell r="S323">
            <v>344848</v>
          </cell>
          <cell r="T323" t="str">
            <v>Outstanding</v>
          </cell>
          <cell r="U323">
            <v>42360</v>
          </cell>
          <cell r="V323" t="str">
            <v>Outstanding</v>
          </cell>
          <cell r="W323">
            <v>40639</v>
          </cell>
          <cell r="X323" t="str">
            <v>Childminder</v>
          </cell>
          <cell r="Y323" t="str">
            <v>Childminder</v>
          </cell>
          <cell r="Z323" t="str">
            <v>Childminder</v>
          </cell>
          <cell r="AA323" t="str">
            <v>n/a</v>
          </cell>
          <cell r="AB323" t="str">
            <v>Sole Trader</v>
          </cell>
          <cell r="AD323" t="str">
            <v>EYE</v>
          </cell>
          <cell r="AE323" t="str">
            <v>Yes</v>
          </cell>
          <cell r="AF323" t="str">
            <v>Yes</v>
          </cell>
          <cell r="AG323" t="str">
            <v>Yes</v>
          </cell>
          <cell r="AI323">
            <v>312339</v>
          </cell>
          <cell r="AJ323" t="str">
            <v>Yes</v>
          </cell>
          <cell r="AK323" t="str">
            <v>Yes</v>
          </cell>
          <cell r="AL323" t="str">
            <v>No</v>
          </cell>
        </row>
        <row r="324">
          <cell r="A324">
            <v>683910</v>
          </cell>
          <cell r="B324" t="str">
            <v>Lorraine Parr</v>
          </cell>
          <cell r="C324" t="e">
            <v>#REF!</v>
          </cell>
          <cell r="D324" t="e">
            <v>#REF!</v>
          </cell>
          <cell r="E324" t="str">
            <v>NG31 9LH</v>
          </cell>
          <cell r="F324" t="e">
            <v>#REF!</v>
          </cell>
          <cell r="G324" t="str">
            <v>As per mailing address</v>
          </cell>
          <cell r="H324" t="str">
            <v>Lorraine Parr</v>
          </cell>
          <cell r="I324" t="str">
            <v>Childminder</v>
          </cell>
          <cell r="J324" t="str">
            <v xml:space="preserve">01476 410388 </v>
          </cell>
          <cell r="K324" t="str">
            <v>lorraine.parr1@ntlworld.com</v>
          </cell>
          <cell r="L324" t="str">
            <v>41 Gorse Road</v>
          </cell>
          <cell r="O324" t="str">
            <v>Grantham</v>
          </cell>
          <cell r="P324" t="str">
            <v>NG31 9LH</v>
          </cell>
          <cell r="S324">
            <v>346937</v>
          </cell>
          <cell r="T324" t="str">
            <v>Good</v>
          </cell>
          <cell r="U324">
            <v>40667</v>
          </cell>
          <cell r="X324" t="str">
            <v>Childminder</v>
          </cell>
          <cell r="Y324" t="str">
            <v>Childminder</v>
          </cell>
          <cell r="Z324" t="str">
            <v>Childminder</v>
          </cell>
          <cell r="AA324" t="str">
            <v>n/a</v>
          </cell>
          <cell r="AB324" t="str">
            <v>Sole Trader</v>
          </cell>
          <cell r="AD324" t="str">
            <v>EYE</v>
          </cell>
          <cell r="AE324" t="str">
            <v>Yes</v>
          </cell>
          <cell r="AF324" t="str">
            <v>No</v>
          </cell>
          <cell r="AG324" t="str">
            <v>Yes</v>
          </cell>
          <cell r="AI324">
            <v>323880</v>
          </cell>
          <cell r="AJ324" t="str">
            <v>No</v>
          </cell>
          <cell r="AK324" t="str">
            <v>No</v>
          </cell>
          <cell r="AL324" t="str">
            <v>No</v>
          </cell>
        </row>
        <row r="325">
          <cell r="A325">
            <v>684081</v>
          </cell>
          <cell r="B325" t="str">
            <v>Louise Henry Childminding</v>
          </cell>
          <cell r="C325" t="e">
            <v>#REF!</v>
          </cell>
          <cell r="D325" t="e">
            <v>#REF!</v>
          </cell>
          <cell r="E325" t="str">
            <v>NG34 7LN</v>
          </cell>
          <cell r="F325" t="e">
            <v>#REF!</v>
          </cell>
          <cell r="G325" t="str">
            <v>As per mailing address</v>
          </cell>
          <cell r="H325" t="str">
            <v>Louise Henry</v>
          </cell>
          <cell r="I325" t="str">
            <v>Owner</v>
          </cell>
          <cell r="J325" t="str">
            <v>07919401114</v>
          </cell>
          <cell r="K325" t="str">
            <v>louisehenrypurple@googlemail.com</v>
          </cell>
          <cell r="L325" t="str">
            <v>46 Victoria Avenue</v>
          </cell>
          <cell r="N325" t="str">
            <v>Sleaford</v>
          </cell>
          <cell r="O325" t="str">
            <v>Lincoln</v>
          </cell>
          <cell r="P325" t="str">
            <v>NG34 7LN</v>
          </cell>
          <cell r="S325">
            <v>455315</v>
          </cell>
          <cell r="T325" t="str">
            <v>Satisfactory</v>
          </cell>
          <cell r="U325">
            <v>41863</v>
          </cell>
          <cell r="X325" t="str">
            <v>Childminder</v>
          </cell>
          <cell r="Y325" t="str">
            <v>Childminder</v>
          </cell>
          <cell r="Z325" t="str">
            <v>Childminder</v>
          </cell>
          <cell r="AA325" t="str">
            <v>n/a</v>
          </cell>
          <cell r="AB325" t="str">
            <v>Sole Trader</v>
          </cell>
          <cell r="AD325" t="str">
            <v>EYE</v>
          </cell>
          <cell r="AE325" t="str">
            <v>Yes</v>
          </cell>
          <cell r="AF325" t="str">
            <v>No</v>
          </cell>
          <cell r="AG325" t="str">
            <v>No</v>
          </cell>
          <cell r="AI325">
            <v>324911</v>
          </cell>
          <cell r="AJ325" t="str">
            <v>No</v>
          </cell>
          <cell r="AK325" t="str">
            <v>Yes</v>
          </cell>
          <cell r="AL325" t="str">
            <v>No</v>
          </cell>
        </row>
        <row r="326">
          <cell r="A326">
            <v>684108</v>
          </cell>
          <cell r="B326" t="str">
            <v>Louise Stamp</v>
          </cell>
          <cell r="C326" t="e">
            <v>#REF!</v>
          </cell>
          <cell r="D326" t="e">
            <v>#REF!</v>
          </cell>
          <cell r="E326" t="str">
            <v>LN4 2JL</v>
          </cell>
          <cell r="F326" t="e">
            <v>#REF!</v>
          </cell>
          <cell r="G326" t="str">
            <v>As per mailing address</v>
          </cell>
          <cell r="H326" t="str">
            <v>Louise Stamp</v>
          </cell>
          <cell r="I326" t="str">
            <v>Childminder</v>
          </cell>
          <cell r="J326" t="str">
            <v xml:space="preserve">01522 535296 </v>
          </cell>
          <cell r="K326" t="str">
            <v>stamp626@btinternet.com</v>
          </cell>
          <cell r="L326" t="str">
            <v>10 CONINGSBY CRECENT</v>
          </cell>
          <cell r="N326" t="str">
            <v>BRACEBRIDGE HEATH</v>
          </cell>
          <cell r="O326" t="str">
            <v>LINCOLN</v>
          </cell>
          <cell r="P326" t="str">
            <v>LN4 2JL</v>
          </cell>
          <cell r="R326" t="str">
            <v>Louise Stamp</v>
          </cell>
          <cell r="S326">
            <v>208810</v>
          </cell>
          <cell r="T326" t="str">
            <v>Awaiting</v>
          </cell>
          <cell r="U326" t="str">
            <v>Awaiting</v>
          </cell>
          <cell r="X326" t="str">
            <v>Childminder</v>
          </cell>
          <cell r="Y326" t="str">
            <v>Childminder</v>
          </cell>
          <cell r="Z326" t="str">
            <v>Childminder</v>
          </cell>
          <cell r="AA326" t="str">
            <v>n/a</v>
          </cell>
          <cell r="AB326" t="str">
            <v>Sole Trader</v>
          </cell>
          <cell r="AD326" t="str">
            <v>EYE</v>
          </cell>
          <cell r="AE326" t="str">
            <v>Yes</v>
          </cell>
          <cell r="AF326" t="str">
            <v>Yes</v>
          </cell>
          <cell r="AG326" t="str">
            <v>No</v>
          </cell>
          <cell r="AI326">
            <v>326939</v>
          </cell>
        </row>
        <row r="327">
          <cell r="A327">
            <v>684122</v>
          </cell>
          <cell r="B327" t="str">
            <v>Lou's Little Explorers</v>
          </cell>
          <cell r="C327" t="e">
            <v>#REF!</v>
          </cell>
          <cell r="D327" t="e">
            <v>#REF!</v>
          </cell>
          <cell r="E327" t="str">
            <v>NG31 9GD</v>
          </cell>
          <cell r="F327" t="e">
            <v>#REF!</v>
          </cell>
          <cell r="G327" t="str">
            <v>As per mailing address</v>
          </cell>
          <cell r="H327" t="str">
            <v>Louise Gwyther</v>
          </cell>
          <cell r="I327" t="str">
            <v>Childminder</v>
          </cell>
          <cell r="J327" t="str">
            <v>07845 469961</v>
          </cell>
          <cell r="K327" t="str">
            <v>louise.gwyther@live.co.uk</v>
          </cell>
          <cell r="L327" t="str">
            <v>21 Portrush Drive</v>
          </cell>
          <cell r="O327" t="str">
            <v>Grantham</v>
          </cell>
          <cell r="P327" t="str">
            <v>NG31 9GD</v>
          </cell>
          <cell r="R327" t="str">
            <v>Louise Gwyther</v>
          </cell>
          <cell r="S327">
            <v>449404</v>
          </cell>
          <cell r="T327" t="str">
            <v>Good</v>
          </cell>
          <cell r="U327">
            <v>42570</v>
          </cell>
          <cell r="V327" t="str">
            <v>Requires Improvement</v>
          </cell>
          <cell r="W327">
            <v>41795</v>
          </cell>
          <cell r="X327" t="str">
            <v>Childminder</v>
          </cell>
          <cell r="Y327" t="str">
            <v>Childminder</v>
          </cell>
          <cell r="Z327" t="str">
            <v>Childminder</v>
          </cell>
          <cell r="AA327" t="str">
            <v>n/a</v>
          </cell>
          <cell r="AB327" t="str">
            <v>Sole Trader</v>
          </cell>
          <cell r="AD327" t="str">
            <v>EYE</v>
          </cell>
          <cell r="AE327" t="str">
            <v>Yes</v>
          </cell>
          <cell r="AF327" t="str">
            <v>No</v>
          </cell>
          <cell r="AG327" t="str">
            <v>No</v>
          </cell>
          <cell r="AI327">
            <v>327711</v>
          </cell>
          <cell r="AK327" t="str">
            <v>Yes</v>
          </cell>
        </row>
        <row r="328">
          <cell r="A328">
            <v>683994</v>
          </cell>
          <cell r="B328" t="str">
            <v>Lyndsay Botten Childminding</v>
          </cell>
          <cell r="C328" t="e">
            <v>#REF!</v>
          </cell>
          <cell r="D328" t="e">
            <v>#REF!</v>
          </cell>
          <cell r="E328" t="str">
            <v>LN6 5SL</v>
          </cell>
          <cell r="F328" t="e">
            <v>#REF!</v>
          </cell>
          <cell r="G328" t="str">
            <v>As per mailing address</v>
          </cell>
          <cell r="H328" t="str">
            <v>Lyndsay Botten</v>
          </cell>
          <cell r="I328" t="str">
            <v>Childminder</v>
          </cell>
          <cell r="J328" t="str">
            <v>07825588329/ 01522 389519</v>
          </cell>
          <cell r="K328" t="str">
            <v>lyndsaybotten@hotmail.com</v>
          </cell>
          <cell r="L328" t="str">
            <v>Poachers Cottage</v>
          </cell>
          <cell r="M328" t="str">
            <v>28 Waterloo Lane</v>
          </cell>
          <cell r="N328" t="str">
            <v>Skellingthorpe</v>
          </cell>
          <cell r="O328" t="str">
            <v>Lincoln</v>
          </cell>
          <cell r="P328" t="str">
            <v>LN6 5SL</v>
          </cell>
          <cell r="S328">
            <v>410995</v>
          </cell>
          <cell r="T328" t="str">
            <v>Good</v>
          </cell>
          <cell r="U328">
            <v>40499</v>
          </cell>
          <cell r="X328" t="str">
            <v>Childminder</v>
          </cell>
          <cell r="Y328" t="str">
            <v>Childminder</v>
          </cell>
          <cell r="Z328" t="str">
            <v>Childminder</v>
          </cell>
          <cell r="AA328" t="str">
            <v>n/a</v>
          </cell>
          <cell r="AB328" t="str">
            <v>Sole Trader</v>
          </cell>
          <cell r="AD328" t="str">
            <v>EYE</v>
          </cell>
          <cell r="AE328" t="str">
            <v>Yes</v>
          </cell>
          <cell r="AF328" t="str">
            <v>Yes</v>
          </cell>
          <cell r="AG328" t="str">
            <v>Yes</v>
          </cell>
          <cell r="AI328">
            <v>323878</v>
          </cell>
          <cell r="AJ328" t="str">
            <v>No</v>
          </cell>
          <cell r="AK328" t="str">
            <v>No</v>
          </cell>
          <cell r="AL328" t="str">
            <v>No</v>
          </cell>
        </row>
        <row r="329">
          <cell r="A329">
            <v>684156</v>
          </cell>
          <cell r="B329" t="str">
            <v xml:space="preserve">Linda Turczyn Childming Service </v>
          </cell>
          <cell r="C329" t="e">
            <v>#REF!</v>
          </cell>
          <cell r="D329" t="e">
            <v>#REF!</v>
          </cell>
          <cell r="E329" t="str">
            <v>LN6 8JJ</v>
          </cell>
          <cell r="F329" t="e">
            <v>#REF!</v>
          </cell>
          <cell r="G329" t="str">
            <v>As per mailing address</v>
          </cell>
          <cell r="H329" t="str">
            <v xml:space="preserve">Linda Turczyn </v>
          </cell>
          <cell r="I329" t="str">
            <v>Childminder</v>
          </cell>
          <cell r="J329" t="str">
            <v>07411899593</v>
          </cell>
          <cell r="K329" t="str">
            <v>lynnthenan@hotmail.co.uk</v>
          </cell>
          <cell r="L329" t="str">
            <v>19 Beverley Grove</v>
          </cell>
          <cell r="N329" t="str">
            <v>North Hykeham</v>
          </cell>
          <cell r="O329" t="str">
            <v>Lincoln</v>
          </cell>
          <cell r="P329" t="str">
            <v xml:space="preserve">LN6 8JJ </v>
          </cell>
          <cell r="R329" t="str">
            <v xml:space="preserve">Linda Turczyn </v>
          </cell>
          <cell r="S329">
            <v>209007</v>
          </cell>
          <cell r="T329" t="str">
            <v>Good</v>
          </cell>
          <cell r="U329">
            <v>42229</v>
          </cell>
          <cell r="X329" t="str">
            <v>Childminder</v>
          </cell>
          <cell r="Y329" t="str">
            <v>Childminder</v>
          </cell>
          <cell r="Z329" t="str">
            <v>Childminder</v>
          </cell>
          <cell r="AA329" t="str">
            <v>n/a</v>
          </cell>
          <cell r="AB329" t="str">
            <v>Sole Trader</v>
          </cell>
          <cell r="AD329" t="str">
            <v>EYE</v>
          </cell>
          <cell r="AE329" t="str">
            <v>Yes</v>
          </cell>
          <cell r="AF329" t="str">
            <v>No</v>
          </cell>
          <cell r="AG329" t="str">
            <v>Yes</v>
          </cell>
          <cell r="AI329">
            <v>330515</v>
          </cell>
        </row>
        <row r="330">
          <cell r="A330">
            <v>684160</v>
          </cell>
          <cell r="B330" t="str">
            <v>Lyn Sickler-Webb Childminding Services</v>
          </cell>
          <cell r="C330" t="e">
            <v>#REF!</v>
          </cell>
          <cell r="D330" t="e">
            <v>#REF!</v>
          </cell>
          <cell r="E330" t="str">
            <v>LN6 8NJ</v>
          </cell>
          <cell r="F330" t="e">
            <v>#REF!</v>
          </cell>
          <cell r="G330" t="str">
            <v>As per mailing address</v>
          </cell>
          <cell r="H330" t="str">
            <v>Lyn Sickler-Webb</v>
          </cell>
          <cell r="I330" t="str">
            <v>Childminder</v>
          </cell>
          <cell r="J330" t="str">
            <v>07985 757 355</v>
          </cell>
          <cell r="K330" t="str">
            <v>noiseylyn@hotmail.co.uk</v>
          </cell>
          <cell r="L330" t="str">
            <v>186 Lincoln Road</v>
          </cell>
          <cell r="N330" t="str">
            <v>North Hykeham</v>
          </cell>
          <cell r="O330" t="str">
            <v>Lincoln</v>
          </cell>
          <cell r="P330" t="str">
            <v>LN6 8NJ</v>
          </cell>
          <cell r="R330" t="str">
            <v>Lyn Sickler-Webb</v>
          </cell>
          <cell r="S330" t="str">
            <v>EY257472</v>
          </cell>
          <cell r="T330" t="str">
            <v>Good</v>
          </cell>
          <cell r="U330">
            <v>42691</v>
          </cell>
          <cell r="X330" t="str">
            <v>Childminder</v>
          </cell>
          <cell r="Y330" t="str">
            <v>Childminder</v>
          </cell>
          <cell r="Z330" t="str">
            <v>Childminder</v>
          </cell>
          <cell r="AA330" t="str">
            <v>n/a</v>
          </cell>
          <cell r="AB330" t="str">
            <v>Sole Trader</v>
          </cell>
          <cell r="AD330" t="str">
            <v>EYE</v>
          </cell>
          <cell r="AE330" t="str">
            <v>Yes</v>
          </cell>
          <cell r="AI330">
            <v>330693</v>
          </cell>
        </row>
        <row r="331">
          <cell r="A331">
            <v>546474</v>
          </cell>
          <cell r="B331" t="str">
            <v>Magical Moments Day Care</v>
          </cell>
          <cell r="C331" t="e">
            <v>#REF!</v>
          </cell>
          <cell r="D331" t="e">
            <v>#REF!</v>
          </cell>
          <cell r="E331" t="str">
            <v>LN2 4EG</v>
          </cell>
          <cell r="F331" t="e">
            <v>#REF!</v>
          </cell>
          <cell r="G331" t="str">
            <v>St Giles Childrens Centre
Lamb Gardens
Lincoln
LN2 4EG</v>
          </cell>
          <cell r="H331" t="str">
            <v>Julie Curtis</v>
          </cell>
          <cell r="I331" t="str">
            <v>Manager</v>
          </cell>
          <cell r="J331" t="str">
            <v>01522 529631 / 07902 915122</v>
          </cell>
          <cell r="K331" t="str">
            <v>magicalmoments1995@googlemail.com</v>
          </cell>
          <cell r="L331" t="str">
            <v>159 Wragby Road</v>
          </cell>
          <cell r="O331" t="str">
            <v>Lincoln</v>
          </cell>
          <cell r="P331" t="str">
            <v>LN2 4PR</v>
          </cell>
          <cell r="S331">
            <v>370711</v>
          </cell>
          <cell r="T331" t="str">
            <v>Good</v>
          </cell>
          <cell r="U331">
            <v>41507</v>
          </cell>
          <cell r="V331" t="str">
            <v>Good</v>
          </cell>
          <cell r="W331">
            <v>39870</v>
          </cell>
          <cell r="X331" t="str">
            <v>FDC</v>
          </cell>
          <cell r="Y331" t="str">
            <v>Voluntary</v>
          </cell>
          <cell r="Z331" t="str">
            <v>Committee</v>
          </cell>
          <cell r="AB331" t="str">
            <v>Charity</v>
          </cell>
          <cell r="AC331">
            <v>1122943</v>
          </cell>
          <cell r="AD331" t="str">
            <v>EYE</v>
          </cell>
          <cell r="AE331" t="str">
            <v>Yes</v>
          </cell>
          <cell r="AF331" t="str">
            <v>Yes</v>
          </cell>
          <cell r="AG331" t="str">
            <v>Yes</v>
          </cell>
          <cell r="AI331">
            <v>302909</v>
          </cell>
          <cell r="AJ331" t="str">
            <v>No</v>
          </cell>
          <cell r="AK331" t="str">
            <v>No</v>
          </cell>
          <cell r="AL331" t="str">
            <v>Yes</v>
          </cell>
        </row>
        <row r="332">
          <cell r="A332">
            <v>683909</v>
          </cell>
          <cell r="B332" t="str">
            <v>Mandy Smith</v>
          </cell>
          <cell r="C332" t="e">
            <v>#REF!</v>
          </cell>
          <cell r="D332" t="e">
            <v>#REF!</v>
          </cell>
          <cell r="E332" t="str">
            <v>NG31 9PX</v>
          </cell>
          <cell r="F332" t="e">
            <v>#REF!</v>
          </cell>
          <cell r="G332" t="str">
            <v>As per mailing address</v>
          </cell>
          <cell r="H332" t="str">
            <v>Mandy Smith</v>
          </cell>
          <cell r="I332" t="str">
            <v>Childminder</v>
          </cell>
          <cell r="J332" t="str">
            <v>01476 561420</v>
          </cell>
          <cell r="K332" t="str">
            <v>mandysminding@hotmail.co.uk</v>
          </cell>
          <cell r="L332" t="str">
            <v>32b Almond Grove</v>
          </cell>
          <cell r="O332" t="str">
            <v>Grantham</v>
          </cell>
          <cell r="P332" t="str">
            <v>NG31 9PX</v>
          </cell>
          <cell r="S332">
            <v>414316</v>
          </cell>
          <cell r="T332" t="str">
            <v>Good</v>
          </cell>
          <cell r="U332">
            <v>40646</v>
          </cell>
          <cell r="X332" t="str">
            <v>Childminder</v>
          </cell>
          <cell r="Y332" t="str">
            <v>Childminder</v>
          </cell>
          <cell r="Z332" t="str">
            <v>Childminder</v>
          </cell>
          <cell r="AA332" t="str">
            <v>n/a</v>
          </cell>
          <cell r="AB332" t="str">
            <v>Sole Trader</v>
          </cell>
          <cell r="AD332" t="str">
            <v>EYE</v>
          </cell>
          <cell r="AE332" t="str">
            <v>Yes</v>
          </cell>
          <cell r="AF332" t="str">
            <v>No</v>
          </cell>
          <cell r="AG332" t="str">
            <v>Yes</v>
          </cell>
          <cell r="AI332">
            <v>309659</v>
          </cell>
          <cell r="AJ332" t="str">
            <v>No</v>
          </cell>
          <cell r="AK332" t="str">
            <v>No</v>
          </cell>
          <cell r="AL332" t="str">
            <v>No</v>
          </cell>
        </row>
        <row r="333">
          <cell r="A333">
            <v>683816</v>
          </cell>
          <cell r="B333" t="str">
            <v>Manor Barn Day Nursery</v>
          </cell>
          <cell r="C333" t="e">
            <v>#REF!</v>
          </cell>
          <cell r="D333" t="e">
            <v>#REF!</v>
          </cell>
          <cell r="E333" t="str">
            <v>LN4 3SN</v>
          </cell>
          <cell r="F333" t="e">
            <v>#REF!</v>
          </cell>
          <cell r="G333" t="str">
            <v>As per mailing address</v>
          </cell>
          <cell r="H333" t="str">
            <v>Gemma Daniels</v>
          </cell>
          <cell r="I333" t="str">
            <v>Manager</v>
          </cell>
          <cell r="J333" t="str">
            <v>01526 861367</v>
          </cell>
          <cell r="K333" t="str">
            <v>info@manorbarndaynursery.co.uk; manorbarndaynursery@aol.com</v>
          </cell>
          <cell r="L333" t="str">
            <v>Unit 1-2</v>
          </cell>
          <cell r="M333" t="str">
            <v>Manor Farm Business Court</v>
          </cell>
          <cell r="O333" t="str">
            <v>Walcott</v>
          </cell>
          <cell r="P333" t="str">
            <v>LN4 3SN</v>
          </cell>
          <cell r="S333">
            <v>450762</v>
          </cell>
          <cell r="T333" t="str">
            <v>Good</v>
          </cell>
          <cell r="U333">
            <v>42326</v>
          </cell>
          <cell r="V333" t="str">
            <v>Satisfactory</v>
          </cell>
          <cell r="W333">
            <v>41320</v>
          </cell>
          <cell r="X333" t="str">
            <v>FDC</v>
          </cell>
          <cell r="Y333" t="str">
            <v>Private</v>
          </cell>
          <cell r="Z333" t="str">
            <v>Private Owner</v>
          </cell>
          <cell r="AA333" t="str">
            <v>n/a</v>
          </cell>
          <cell r="AB333" t="str">
            <v>Companies House</v>
          </cell>
          <cell r="AC333" t="str">
            <v>08081386</v>
          </cell>
          <cell r="AD333" t="str">
            <v>EYE</v>
          </cell>
          <cell r="AE333" t="str">
            <v>Yes</v>
          </cell>
          <cell r="AF333" t="str">
            <v>Yes</v>
          </cell>
          <cell r="AG333" t="str">
            <v>Yes</v>
          </cell>
          <cell r="AI333">
            <v>311655</v>
          </cell>
          <cell r="AJ333" t="str">
            <v>Yes</v>
          </cell>
          <cell r="AK333" t="str">
            <v>Yes</v>
          </cell>
          <cell r="AL333" t="str">
            <v>Yes</v>
          </cell>
        </row>
        <row r="334">
          <cell r="A334">
            <v>516455</v>
          </cell>
          <cell r="B334" t="str">
            <v>Manor Farm Pre School</v>
          </cell>
          <cell r="C334" t="e">
            <v>#REF!</v>
          </cell>
          <cell r="D334" t="e">
            <v>#REF!</v>
          </cell>
          <cell r="E334" t="str">
            <v>PE9 4RA</v>
          </cell>
          <cell r="F334" t="e">
            <v>#REF!</v>
          </cell>
          <cell r="G334" t="str">
            <v>As per mailing address</v>
          </cell>
          <cell r="H334" t="str">
            <v>Mrs Flint</v>
          </cell>
          <cell r="I334" t="str">
            <v>Owner</v>
          </cell>
          <cell r="J334" t="str">
            <v>01778 560887</v>
          </cell>
          <cell r="K334" t="str">
            <v>manorfarmnursery@hotmail.com</v>
          </cell>
          <cell r="L334" t="str">
            <v>Manor Farm</v>
          </cell>
          <cell r="N334" t="str">
            <v>Barholm</v>
          </cell>
          <cell r="O334" t="str">
            <v>Stamford</v>
          </cell>
          <cell r="P334" t="str">
            <v>PE9 4RA</v>
          </cell>
          <cell r="S334">
            <v>253644</v>
          </cell>
          <cell r="T334" t="str">
            <v>Good</v>
          </cell>
          <cell r="U334">
            <v>42499</v>
          </cell>
          <cell r="V334" t="str">
            <v>Outstanding</v>
          </cell>
          <cell r="W334">
            <v>40578</v>
          </cell>
          <cell r="X334" t="str">
            <v>FDC</v>
          </cell>
          <cell r="Y334" t="str">
            <v>Private</v>
          </cell>
          <cell r="Z334" t="str">
            <v>Private Owner</v>
          </cell>
          <cell r="AA334" t="str">
            <v>n/a</v>
          </cell>
          <cell r="AB334" t="str">
            <v>Sole Trader</v>
          </cell>
          <cell r="AC334" t="str">
            <v>ANGELA FLINT</v>
          </cell>
          <cell r="AD334" t="str">
            <v>EYE</v>
          </cell>
          <cell r="AE334" t="str">
            <v>Yes</v>
          </cell>
          <cell r="AF334" t="str">
            <v>No</v>
          </cell>
          <cell r="AG334" t="str">
            <v>Yes</v>
          </cell>
          <cell r="AI334">
            <v>300904</v>
          </cell>
          <cell r="AJ334" t="str">
            <v>No</v>
          </cell>
          <cell r="AK334" t="str">
            <v>No</v>
          </cell>
          <cell r="AL334" t="str">
            <v>No</v>
          </cell>
        </row>
        <row r="335">
          <cell r="A335">
            <v>582640</v>
          </cell>
          <cell r="B335" t="str">
            <v>Manthorpe Preschool Playgroup</v>
          </cell>
          <cell r="C335" t="e">
            <v>#REF!</v>
          </cell>
          <cell r="D335" t="e">
            <v>#REF!</v>
          </cell>
          <cell r="E335" t="str">
            <v>NG31 8NQ</v>
          </cell>
          <cell r="F335" t="e">
            <v>#REF!</v>
          </cell>
          <cell r="G335" t="str">
            <v>The Village Hall
Low Road
Manthorpe
Grantham
NG31 8NQ</v>
          </cell>
          <cell r="H335" t="str">
            <v>Mrs Caunt</v>
          </cell>
          <cell r="I335" t="str">
            <v>Manager</v>
          </cell>
          <cell r="J335" t="str">
            <v>01476 573893</v>
          </cell>
          <cell r="K335" t="str">
            <v>manthorpe.psp@gmail.com</v>
          </cell>
          <cell r="L335" t="str">
            <v>97 Manthorpe Road</v>
          </cell>
          <cell r="O335" t="str">
            <v>Grantham</v>
          </cell>
          <cell r="P335" t="str">
            <v>NG31 8DE</v>
          </cell>
          <cell r="R335" t="str">
            <v>Kirsty MacDonald</v>
          </cell>
          <cell r="S335">
            <v>253484</v>
          </cell>
          <cell r="T335" t="str">
            <v>Good</v>
          </cell>
          <cell r="U335">
            <v>40728</v>
          </cell>
          <cell r="V335" t="str">
            <v>Satisfactory</v>
          </cell>
          <cell r="W335">
            <v>39357</v>
          </cell>
          <cell r="X335" t="str">
            <v>FDC</v>
          </cell>
          <cell r="Y335" t="str">
            <v>Voluntary</v>
          </cell>
          <cell r="Z335" t="str">
            <v>Committee</v>
          </cell>
          <cell r="AB335" t="str">
            <v>Charity</v>
          </cell>
          <cell r="AC335">
            <v>1035915</v>
          </cell>
          <cell r="AD335" t="str">
            <v>EYE</v>
          </cell>
          <cell r="AE335" t="str">
            <v>Yes</v>
          </cell>
          <cell r="AF335" t="str">
            <v>No</v>
          </cell>
          <cell r="AG335" t="str">
            <v>Yes</v>
          </cell>
          <cell r="AI335">
            <v>300899</v>
          </cell>
          <cell r="AJ335" t="str">
            <v>No</v>
          </cell>
          <cell r="AK335" t="str">
            <v>No</v>
          </cell>
          <cell r="AL335" t="str">
            <v>No</v>
          </cell>
        </row>
        <row r="336">
          <cell r="A336">
            <v>583380</v>
          </cell>
          <cell r="B336" t="str">
            <v>Maple Leaf Day Care Digby</v>
          </cell>
          <cell r="C336" t="e">
            <v>#REF!</v>
          </cell>
          <cell r="D336" t="e">
            <v>#REF!</v>
          </cell>
          <cell r="E336" t="str">
            <v>LN4 3LH</v>
          </cell>
          <cell r="F336" t="e">
            <v>#REF!</v>
          </cell>
          <cell r="G336" t="str">
            <v>As per mailing address</v>
          </cell>
          <cell r="H336" t="str">
            <v>Michelle Randle</v>
          </cell>
          <cell r="I336" t="str">
            <v>Manager</v>
          </cell>
          <cell r="J336" t="str">
            <v>01526 327653</v>
          </cell>
          <cell r="K336" t="str">
            <v>mapleleafdaycare@hotmail.com</v>
          </cell>
          <cell r="L336" t="str">
            <v>RAF Digby</v>
          </cell>
          <cell r="N336" t="str">
            <v>Ashby De La Launde</v>
          </cell>
          <cell r="O336" t="str">
            <v>Digby</v>
          </cell>
          <cell r="P336" t="str">
            <v>LN4 3LH</v>
          </cell>
          <cell r="R336" t="str">
            <v>Michelle Randle</v>
          </cell>
          <cell r="S336">
            <v>247003</v>
          </cell>
          <cell r="T336" t="str">
            <v>Good</v>
          </cell>
          <cell r="U336">
            <v>40982</v>
          </cell>
          <cell r="V336" t="str">
            <v>Good</v>
          </cell>
          <cell r="W336">
            <v>39427</v>
          </cell>
          <cell r="X336" t="str">
            <v>Sessional</v>
          </cell>
          <cell r="Y336" t="str">
            <v>Voluntary</v>
          </cell>
          <cell r="Z336" t="str">
            <v>Committee</v>
          </cell>
          <cell r="AB336" t="str">
            <v>Charity</v>
          </cell>
          <cell r="AC336">
            <v>1069464</v>
          </cell>
          <cell r="AD336" t="str">
            <v>EYE</v>
          </cell>
          <cell r="AE336" t="str">
            <v>Yes</v>
          </cell>
          <cell r="AF336" t="str">
            <v>No</v>
          </cell>
          <cell r="AG336" t="str">
            <v>Yes</v>
          </cell>
          <cell r="AI336">
            <v>301156</v>
          </cell>
          <cell r="AJ336" t="str">
            <v>Yes</v>
          </cell>
          <cell r="AK336" t="str">
            <v>Yes</v>
          </cell>
          <cell r="AL336" t="str">
            <v>Yes</v>
          </cell>
        </row>
        <row r="337">
          <cell r="A337">
            <v>684166</v>
          </cell>
          <cell r="B337" t="str">
            <v>Maria Meira</v>
          </cell>
          <cell r="C337" t="e">
            <v>#REF!</v>
          </cell>
          <cell r="D337" t="e">
            <v>#REF!</v>
          </cell>
          <cell r="E337" t="str">
            <v>PE21 8RD</v>
          </cell>
          <cell r="F337" t="e">
            <v>#REF!</v>
          </cell>
          <cell r="G337" t="str">
            <v>As per mailing address</v>
          </cell>
          <cell r="H337" t="str">
            <v>Maria Meira</v>
          </cell>
          <cell r="I337" t="str">
            <v>Childminder</v>
          </cell>
          <cell r="J337" t="str">
            <v>07709 595547</v>
          </cell>
          <cell r="K337" t="str">
            <v>lucinda.meira@yahoo.co.uk</v>
          </cell>
          <cell r="L337" t="str">
            <v>49 James Street</v>
          </cell>
          <cell r="O337" t="str">
            <v>Boston</v>
          </cell>
          <cell r="P337" t="str">
            <v>PE21 8RD</v>
          </cell>
          <cell r="S337" t="str">
            <v>EY335005</v>
          </cell>
          <cell r="T337" t="str">
            <v>Good</v>
          </cell>
          <cell r="U337">
            <v>42571</v>
          </cell>
          <cell r="X337" t="str">
            <v>Childminder</v>
          </cell>
          <cell r="Y337" t="str">
            <v>Childminder</v>
          </cell>
          <cell r="Z337" t="str">
            <v>Childminder</v>
          </cell>
          <cell r="AA337" t="str">
            <v>n/a</v>
          </cell>
          <cell r="AB337" t="str">
            <v>Sole Trader</v>
          </cell>
          <cell r="AD337" t="str">
            <v>EYE</v>
          </cell>
          <cell r="AE337" t="str">
            <v>Yes</v>
          </cell>
          <cell r="AF337" t="str">
            <v>Yes</v>
          </cell>
          <cell r="AG337" t="str">
            <v>Yes</v>
          </cell>
          <cell r="AI337">
            <v>330892</v>
          </cell>
          <cell r="AJ337" t="str">
            <v>Yes</v>
          </cell>
          <cell r="AK337" t="str">
            <v>Yes</v>
          </cell>
          <cell r="AL337" t="str">
            <v>Yes</v>
          </cell>
        </row>
        <row r="338">
          <cell r="A338">
            <v>683894</v>
          </cell>
          <cell r="B338" t="str">
            <v>Marian's Childcare</v>
          </cell>
          <cell r="C338" t="e">
            <v>#REF!</v>
          </cell>
          <cell r="D338" t="e">
            <v>#REF!</v>
          </cell>
          <cell r="E338" t="str">
            <v>DN21 2UD</v>
          </cell>
          <cell r="F338" t="e">
            <v>#REF!</v>
          </cell>
          <cell r="G338" t="str">
            <v>As per mailing address</v>
          </cell>
          <cell r="H338" t="str">
            <v>Marian Toyne</v>
          </cell>
          <cell r="I338" t="str">
            <v>Childminder</v>
          </cell>
          <cell r="J338" t="str">
            <v>01427 810610</v>
          </cell>
          <cell r="K338" t="str">
            <v>marian_toyne@hotmail.com</v>
          </cell>
          <cell r="L338" t="str">
            <v>12 Warren Close</v>
          </cell>
          <cell r="O338" t="str">
            <v>Gainsborough</v>
          </cell>
          <cell r="P338" t="str">
            <v>DN21 2UD</v>
          </cell>
          <cell r="S338">
            <v>241274</v>
          </cell>
          <cell r="T338" t="str">
            <v>Good</v>
          </cell>
          <cell r="U338">
            <v>42534</v>
          </cell>
          <cell r="V338" t="str">
            <v>Requires Improvement</v>
          </cell>
          <cell r="W338">
            <v>41712</v>
          </cell>
          <cell r="X338" t="str">
            <v>Childminder</v>
          </cell>
          <cell r="Y338" t="str">
            <v>Childminder</v>
          </cell>
          <cell r="Z338" t="str">
            <v>Childminder</v>
          </cell>
          <cell r="AA338" t="str">
            <v>n/a</v>
          </cell>
          <cell r="AB338" t="str">
            <v>Sole Trader</v>
          </cell>
          <cell r="AD338" t="str">
            <v>EYE</v>
          </cell>
          <cell r="AE338" t="str">
            <v>Yes</v>
          </cell>
          <cell r="AF338" t="str">
            <v>No</v>
          </cell>
          <cell r="AG338" t="str">
            <v>No</v>
          </cell>
          <cell r="AI338">
            <v>303426</v>
          </cell>
          <cell r="AJ338" t="str">
            <v>No</v>
          </cell>
          <cell r="AK338" t="str">
            <v>No</v>
          </cell>
          <cell r="AL338" t="str">
            <v>No</v>
          </cell>
        </row>
        <row r="339">
          <cell r="A339">
            <v>533150</v>
          </cell>
          <cell r="B339" t="str">
            <v>Marie Burton</v>
          </cell>
          <cell r="C339" t="e">
            <v>#REF!</v>
          </cell>
          <cell r="D339" t="e">
            <v>#REF!</v>
          </cell>
          <cell r="E339" t="str">
            <v>PE11 1NH</v>
          </cell>
          <cell r="F339" t="e">
            <v>#REF!</v>
          </cell>
          <cell r="G339" t="str">
            <v>As per mailing address</v>
          </cell>
          <cell r="I339" t="str">
            <v>Childminder</v>
          </cell>
          <cell r="J339" t="str">
            <v>01775 713761</v>
          </cell>
          <cell r="K339" t="str">
            <v>tubbs1968@btinternet.com; riesrascels@btinternet.com</v>
          </cell>
          <cell r="L339" t="str">
            <v>32 Park Road</v>
          </cell>
          <cell r="O339" t="str">
            <v>Spalding</v>
          </cell>
          <cell r="P339" t="str">
            <v>PE11 1NH</v>
          </cell>
          <cell r="S339">
            <v>209177</v>
          </cell>
          <cell r="T339" t="str">
            <v>Outstanding</v>
          </cell>
          <cell r="U339">
            <v>41652</v>
          </cell>
          <cell r="X339" t="str">
            <v>Childminder</v>
          </cell>
          <cell r="Y339" t="str">
            <v>Childminder</v>
          </cell>
          <cell r="Z339" t="str">
            <v>Childminder</v>
          </cell>
          <cell r="AA339" t="str">
            <v>n/a</v>
          </cell>
          <cell r="AB339" t="str">
            <v>Sole Trader</v>
          </cell>
          <cell r="AD339" t="str">
            <v>EYE</v>
          </cell>
          <cell r="AE339" t="str">
            <v>Yes</v>
          </cell>
          <cell r="AF339" t="str">
            <v>No</v>
          </cell>
          <cell r="AG339" t="str">
            <v>Yes</v>
          </cell>
          <cell r="AI339">
            <v>304207</v>
          </cell>
          <cell r="AJ339" t="str">
            <v>No</v>
          </cell>
          <cell r="AK339" t="str">
            <v>No</v>
          </cell>
          <cell r="AL339" t="str">
            <v>No</v>
          </cell>
        </row>
        <row r="340">
          <cell r="A340">
            <v>684006</v>
          </cell>
          <cell r="B340" t="str">
            <v>Marie Welby-Everard</v>
          </cell>
          <cell r="C340" t="e">
            <v>#REF!</v>
          </cell>
          <cell r="D340" t="e">
            <v>#REF!</v>
          </cell>
          <cell r="E340" t="str">
            <v>NG32 3BY</v>
          </cell>
          <cell r="F340" t="e">
            <v>#REF!</v>
          </cell>
          <cell r="G340" t="str">
            <v>As per mailing address</v>
          </cell>
          <cell r="H340" t="str">
            <v>Marie Welby-Everard</v>
          </cell>
          <cell r="I340" t="str">
            <v>Childminder</v>
          </cell>
          <cell r="J340" t="str">
            <v xml:space="preserve">01400 279088 </v>
          </cell>
          <cell r="K340" t="str">
            <v>mj12cz@yahoo.co.uk</v>
          </cell>
          <cell r="L340" t="str">
            <v>33 Hough Road</v>
          </cell>
          <cell r="N340" t="str">
            <v>Frieston</v>
          </cell>
          <cell r="O340" t="str">
            <v>Grantham</v>
          </cell>
          <cell r="P340" t="str">
            <v>NG32 3BY</v>
          </cell>
          <cell r="S340">
            <v>230706</v>
          </cell>
          <cell r="T340" t="str">
            <v>Good</v>
          </cell>
          <cell r="U340">
            <v>42072</v>
          </cell>
          <cell r="V340" t="str">
            <v>Good</v>
          </cell>
          <cell r="W340">
            <v>39847</v>
          </cell>
          <cell r="X340" t="str">
            <v>Childminder</v>
          </cell>
          <cell r="Y340" t="str">
            <v>Childminder</v>
          </cell>
          <cell r="Z340" t="str">
            <v>Childminder</v>
          </cell>
          <cell r="AA340" t="str">
            <v>n/a</v>
          </cell>
          <cell r="AB340" t="str">
            <v>Sole Trader</v>
          </cell>
          <cell r="AD340" t="str">
            <v>EYE</v>
          </cell>
          <cell r="AE340" t="str">
            <v>Yes</v>
          </cell>
          <cell r="AF340" t="str">
            <v>No</v>
          </cell>
          <cell r="AG340" t="str">
            <v>Yes</v>
          </cell>
          <cell r="AI340">
            <v>303299</v>
          </cell>
          <cell r="AJ340" t="str">
            <v>No</v>
          </cell>
          <cell r="AK340" t="str">
            <v>No</v>
          </cell>
          <cell r="AL340" t="str">
            <v>No</v>
          </cell>
        </row>
        <row r="341">
          <cell r="A341">
            <v>546487</v>
          </cell>
          <cell r="B341" t="str">
            <v>Market Rasen Pre School</v>
          </cell>
          <cell r="C341" t="e">
            <v>#REF!</v>
          </cell>
          <cell r="D341" t="e">
            <v>#REF!</v>
          </cell>
          <cell r="E341" t="str">
            <v>LN8 3BJ</v>
          </cell>
          <cell r="F341" t="e">
            <v>#REF!</v>
          </cell>
          <cell r="G341" t="str">
            <v>As per mailing address</v>
          </cell>
          <cell r="H341" t="str">
            <v>Diane Walker</v>
          </cell>
          <cell r="I341" t="str">
            <v>Manager</v>
          </cell>
          <cell r="J341" t="str">
            <v>01673 844484 / 07939 930630</v>
          </cell>
          <cell r="K341" t="str">
            <v>marketrasenpreschool@googlemail.com</v>
          </cell>
          <cell r="L341" t="str">
            <v>Market Rasen Area Childrens Centre</v>
          </cell>
          <cell r="M341" t="str">
            <v>Kiln Well Road</v>
          </cell>
          <cell r="O341" t="str">
            <v>Market Rasen</v>
          </cell>
          <cell r="P341" t="str">
            <v>LN8 3BJ</v>
          </cell>
          <cell r="R341" t="str">
            <v>Sharon Bothamly</v>
          </cell>
          <cell r="S341">
            <v>272440</v>
          </cell>
          <cell r="T341" t="str">
            <v>Good</v>
          </cell>
          <cell r="U341">
            <v>41768</v>
          </cell>
          <cell r="V341" t="str">
            <v>Good</v>
          </cell>
          <cell r="W341">
            <v>39973</v>
          </cell>
          <cell r="X341" t="str">
            <v>FDC</v>
          </cell>
          <cell r="Y341" t="str">
            <v>Private</v>
          </cell>
          <cell r="Z341" t="str">
            <v>Private Owner</v>
          </cell>
          <cell r="AA341" t="str">
            <v>n/a</v>
          </cell>
          <cell r="AB341" t="str">
            <v>Sole Trader</v>
          </cell>
          <cell r="AC341" t="str">
            <v>SALLY JACKLIN</v>
          </cell>
          <cell r="AD341" t="str">
            <v>EYE</v>
          </cell>
          <cell r="AE341" t="str">
            <v>Yes</v>
          </cell>
          <cell r="AF341" t="str">
            <v>No</v>
          </cell>
          <cell r="AG341" t="str">
            <v>Yes</v>
          </cell>
          <cell r="AI341">
            <v>303905</v>
          </cell>
          <cell r="AJ341" t="str">
            <v>No</v>
          </cell>
          <cell r="AK341" t="str">
            <v>No</v>
          </cell>
          <cell r="AL341" t="str">
            <v>No</v>
          </cell>
        </row>
        <row r="342">
          <cell r="A342" t="str">
            <v>N/A</v>
          </cell>
          <cell r="B342" t="str">
            <v>Mary Bond</v>
          </cell>
          <cell r="C342" t="e">
            <v>#REF!</v>
          </cell>
          <cell r="D342" t="e">
            <v>#REF!</v>
          </cell>
          <cell r="E342" t="str">
            <v>NG34 7GX</v>
          </cell>
          <cell r="F342" t="e">
            <v>#REF!</v>
          </cell>
          <cell r="G342" t="str">
            <v>As per mailing address</v>
          </cell>
          <cell r="H342" t="str">
            <v>Mary Bond</v>
          </cell>
          <cell r="I342" t="str">
            <v>Childminder</v>
          </cell>
          <cell r="J342" t="str">
            <v>01529304306 / 07709025593</v>
          </cell>
          <cell r="K342" t="str">
            <v>mary.bond861@btinternet.com</v>
          </cell>
          <cell r="L342" t="str">
            <v>25 Chestnut Close</v>
          </cell>
          <cell r="N342" t="str">
            <v>Southfield</v>
          </cell>
          <cell r="O342" t="str">
            <v>Sleaford</v>
          </cell>
          <cell r="P342" t="str">
            <v>NG34 7GX</v>
          </cell>
          <cell r="S342">
            <v>209102</v>
          </cell>
          <cell r="T342" t="str">
            <v>Good</v>
          </cell>
          <cell r="U342">
            <v>42424</v>
          </cell>
          <cell r="V342" t="str">
            <v>Requires Improvement</v>
          </cell>
          <cell r="W342">
            <v>41225</v>
          </cell>
          <cell r="X342" t="str">
            <v>Childminder</v>
          </cell>
          <cell r="Y342" t="str">
            <v>Childminder</v>
          </cell>
          <cell r="Z342" t="str">
            <v>Childminder</v>
          </cell>
          <cell r="AA342" t="str">
            <v>n/a</v>
          </cell>
          <cell r="AB342" t="str">
            <v>Sole Trader</v>
          </cell>
          <cell r="AD342" t="str">
            <v>Non EYE</v>
          </cell>
          <cell r="AE342" t="str">
            <v>Non EYE</v>
          </cell>
          <cell r="AF342" t="str">
            <v>No</v>
          </cell>
          <cell r="AG342" t="str">
            <v>No</v>
          </cell>
          <cell r="AI342" t="str">
            <v>Non EYE</v>
          </cell>
        </row>
        <row r="343">
          <cell r="A343">
            <v>683916</v>
          </cell>
          <cell r="B343" t="str">
            <v>Maximum Childminding</v>
          </cell>
          <cell r="C343" t="e">
            <v>#REF!</v>
          </cell>
          <cell r="D343" t="e">
            <v>#REF!</v>
          </cell>
          <cell r="E343" t="str">
            <v>PE6 0JJ</v>
          </cell>
          <cell r="F343" t="e">
            <v>#REF!</v>
          </cell>
          <cell r="G343" t="str">
            <v>As per mailing address</v>
          </cell>
          <cell r="H343" t="str">
            <v>Maxine Napier</v>
          </cell>
          <cell r="I343" t="str">
            <v>Childminder</v>
          </cell>
          <cell r="J343" t="str">
            <v xml:space="preserve">07793 597540 </v>
          </cell>
          <cell r="K343" t="str">
            <v>maximumchildminding@gmail.com</v>
          </cell>
          <cell r="L343" t="str">
            <v>27 Normanton Road</v>
          </cell>
          <cell r="O343" t="str">
            <v>Peterborough</v>
          </cell>
          <cell r="P343" t="str">
            <v>PE6 0JJ</v>
          </cell>
          <cell r="S343">
            <v>440837</v>
          </cell>
          <cell r="T343" t="str">
            <v>Good</v>
          </cell>
          <cell r="U343">
            <v>41206</v>
          </cell>
          <cell r="X343" t="str">
            <v>Childminder</v>
          </cell>
          <cell r="Y343" t="str">
            <v>Childminder</v>
          </cell>
          <cell r="Z343" t="str">
            <v>Childminder</v>
          </cell>
          <cell r="AA343" t="str">
            <v>n/a</v>
          </cell>
          <cell r="AB343" t="str">
            <v>Sole Trader</v>
          </cell>
          <cell r="AD343" t="str">
            <v>EYE</v>
          </cell>
          <cell r="AE343" t="str">
            <v>Yes</v>
          </cell>
          <cell r="AF343" t="str">
            <v>Yes</v>
          </cell>
          <cell r="AG343" t="str">
            <v>Yes</v>
          </cell>
          <cell r="AI343">
            <v>316627</v>
          </cell>
          <cell r="AJ343" t="str">
            <v>No</v>
          </cell>
          <cell r="AK343" t="str">
            <v>No</v>
          </cell>
          <cell r="AL343" t="str">
            <v>No</v>
          </cell>
        </row>
        <row r="344">
          <cell r="A344">
            <v>684038</v>
          </cell>
          <cell r="B344" t="str">
            <v>Mayas Bees Nest Childcare</v>
          </cell>
          <cell r="C344" t="e">
            <v>#REF!</v>
          </cell>
          <cell r="D344" t="e">
            <v>#REF!</v>
          </cell>
          <cell r="E344" t="str">
            <v>PE21 9EH</v>
          </cell>
          <cell r="F344" t="e">
            <v>#REF!</v>
          </cell>
          <cell r="G344" t="str">
            <v>As per mailing address</v>
          </cell>
          <cell r="H344" t="str">
            <v xml:space="preserve">Maija Voitehovica </v>
          </cell>
          <cell r="I344" t="str">
            <v>Childminder</v>
          </cell>
          <cell r="J344" t="str">
            <v>07876 763203</v>
          </cell>
          <cell r="K344" t="str">
            <v>maija.iksere@gmail.com</v>
          </cell>
          <cell r="L344" t="str">
            <v>Flat 1 Windmill View Court</v>
          </cell>
          <cell r="M344" t="str">
            <v>Willoughby Road</v>
          </cell>
          <cell r="P344" t="str">
            <v>PE21 9EH</v>
          </cell>
          <cell r="S344">
            <v>477119</v>
          </cell>
          <cell r="T344" t="str">
            <v>Met</v>
          </cell>
          <cell r="U344">
            <v>42590</v>
          </cell>
          <cell r="V344" t="str">
            <v>Inadequate</v>
          </cell>
          <cell r="W344">
            <v>42453</v>
          </cell>
          <cell r="X344" t="str">
            <v>Childminder</v>
          </cell>
          <cell r="Y344" t="str">
            <v>Childminder</v>
          </cell>
          <cell r="Z344" t="str">
            <v>Childminder</v>
          </cell>
          <cell r="AA344" t="str">
            <v>n/a</v>
          </cell>
          <cell r="AB344" t="str">
            <v>Sole Trader</v>
          </cell>
          <cell r="AD344" t="str">
            <v>EYE</v>
          </cell>
          <cell r="AE344" t="str">
            <v>Yes</v>
          </cell>
          <cell r="AF344" t="str">
            <v>Yes</v>
          </cell>
          <cell r="AG344" t="str">
            <v>Yes</v>
          </cell>
          <cell r="AI344">
            <v>320853</v>
          </cell>
          <cell r="AJ344" t="str">
            <v>No</v>
          </cell>
          <cell r="AK344" t="str">
            <v>No</v>
          </cell>
          <cell r="AL344" t="str">
            <v>No</v>
          </cell>
        </row>
        <row r="345">
          <cell r="A345">
            <v>684059</v>
          </cell>
          <cell r="B345" t="str">
            <v>MCH Childminding Services</v>
          </cell>
          <cell r="C345" t="e">
            <v>#REF!</v>
          </cell>
          <cell r="D345" t="e">
            <v>#REF!</v>
          </cell>
          <cell r="E345" t="str">
            <v>LN5 9FZ</v>
          </cell>
          <cell r="F345" t="e">
            <v>#REF!</v>
          </cell>
          <cell r="G345" t="str">
            <v>As per mailing address</v>
          </cell>
          <cell r="H345" t="str">
            <v>Mary Hill</v>
          </cell>
          <cell r="I345" t="str">
            <v>Childminder</v>
          </cell>
          <cell r="J345" t="str">
            <v>01522 723495</v>
          </cell>
          <cell r="K345" t="str">
            <v>mchchildminding@outlook.com</v>
          </cell>
          <cell r="L345" t="str">
            <v>15 Hobart Close</v>
          </cell>
          <cell r="N345" t="str">
            <v>Waddington</v>
          </cell>
          <cell r="O345" t="str">
            <v>Lincoln</v>
          </cell>
          <cell r="P345" t="str">
            <v>LN4 9FZ</v>
          </cell>
          <cell r="S345">
            <v>485653</v>
          </cell>
          <cell r="T345" t="str">
            <v>Good</v>
          </cell>
          <cell r="U345">
            <v>42135</v>
          </cell>
          <cell r="X345" t="str">
            <v>Childminder</v>
          </cell>
          <cell r="Y345" t="str">
            <v>Childminder</v>
          </cell>
          <cell r="Z345" t="str">
            <v>Childminder</v>
          </cell>
          <cell r="AA345" t="str">
            <v>n/a</v>
          </cell>
          <cell r="AB345" t="str">
            <v>Sole Trader</v>
          </cell>
          <cell r="AD345" t="str">
            <v>EYE</v>
          </cell>
          <cell r="AE345" t="str">
            <v>Yes</v>
          </cell>
          <cell r="AF345" t="str">
            <v>No</v>
          </cell>
          <cell r="AG345" t="str">
            <v>Yes</v>
          </cell>
          <cell r="AI345">
            <v>322314</v>
          </cell>
          <cell r="AJ345" t="str">
            <v>No</v>
          </cell>
          <cell r="AK345" t="str">
            <v>No</v>
          </cell>
          <cell r="AL345" t="str">
            <v>No</v>
          </cell>
        </row>
        <row r="346">
          <cell r="A346">
            <v>515180</v>
          </cell>
          <cell r="B346" t="str">
            <v xml:space="preserve">Melissa Cross </v>
          </cell>
          <cell r="C346" t="e">
            <v>#REF!</v>
          </cell>
          <cell r="D346" t="e">
            <v>#REF!</v>
          </cell>
          <cell r="E346" t="str">
            <v>PE12 6AX</v>
          </cell>
          <cell r="F346" t="e">
            <v>#REF!</v>
          </cell>
          <cell r="G346" t="str">
            <v>As per mailing address</v>
          </cell>
          <cell r="H346" t="str">
            <v xml:space="preserve">Melissa Cross </v>
          </cell>
          <cell r="I346" t="str">
            <v>Childminder</v>
          </cell>
          <cell r="J346" t="str">
            <v>01775 713484</v>
          </cell>
          <cell r="K346" t="str">
            <v>melissacross@btinternet.com</v>
          </cell>
          <cell r="L346" t="str">
            <v>30 Saxon Close</v>
          </cell>
          <cell r="O346" t="str">
            <v>Spalding</v>
          </cell>
          <cell r="P346" t="str">
            <v>PE12 6AX</v>
          </cell>
          <cell r="S346">
            <v>305966</v>
          </cell>
          <cell r="T346" t="str">
            <v>Outstanding</v>
          </cell>
          <cell r="U346">
            <v>41922</v>
          </cell>
          <cell r="V346" t="str">
            <v>Good</v>
          </cell>
          <cell r="W346">
            <v>39932</v>
          </cell>
          <cell r="X346" t="str">
            <v>Childminder</v>
          </cell>
          <cell r="Y346" t="str">
            <v>Childminder</v>
          </cell>
          <cell r="Z346" t="str">
            <v>Childminder</v>
          </cell>
          <cell r="AA346" t="str">
            <v>n/a</v>
          </cell>
          <cell r="AB346" t="str">
            <v>Sole Trader</v>
          </cell>
          <cell r="AD346" t="str">
            <v>EYE</v>
          </cell>
          <cell r="AE346" t="str">
            <v>Yes</v>
          </cell>
          <cell r="AF346" t="str">
            <v>Yes</v>
          </cell>
          <cell r="AG346" t="str">
            <v>Yes</v>
          </cell>
          <cell r="AI346">
            <v>311259</v>
          </cell>
          <cell r="AJ346" t="str">
            <v>No</v>
          </cell>
          <cell r="AK346" t="str">
            <v>No</v>
          </cell>
          <cell r="AL346" t="str">
            <v>No</v>
          </cell>
        </row>
        <row r="347">
          <cell r="A347">
            <v>684070</v>
          </cell>
          <cell r="B347" t="str">
            <v xml:space="preserve">Melissa Pell </v>
          </cell>
          <cell r="C347" t="e">
            <v>#REF!</v>
          </cell>
          <cell r="D347" t="e">
            <v>#REF!</v>
          </cell>
          <cell r="E347" t="str">
            <v>LN2 4PY</v>
          </cell>
          <cell r="F347" t="e">
            <v>#REF!</v>
          </cell>
          <cell r="G347" t="str">
            <v>As per mailing address</v>
          </cell>
          <cell r="H347" t="str">
            <v xml:space="preserve">Melissa Pell </v>
          </cell>
          <cell r="I347" t="str">
            <v>Childminder</v>
          </cell>
          <cell r="J347" t="str">
            <v>01522527674</v>
          </cell>
          <cell r="K347" t="str">
            <v>melly.23@hotmail.co.uk</v>
          </cell>
          <cell r="L347" t="str">
            <v>215 Wragby Road</v>
          </cell>
          <cell r="O347" t="str">
            <v>Lincoln</v>
          </cell>
          <cell r="P347" t="str">
            <v>LN2 4PY</v>
          </cell>
          <cell r="S347">
            <v>426448</v>
          </cell>
          <cell r="T347" t="str">
            <v>Good</v>
          </cell>
          <cell r="U347">
            <v>40819</v>
          </cell>
          <cell r="X347" t="str">
            <v>Childminder</v>
          </cell>
          <cell r="Y347" t="str">
            <v>Childminder</v>
          </cell>
          <cell r="Z347" t="str">
            <v>Childminder</v>
          </cell>
          <cell r="AA347" t="str">
            <v>n/a</v>
          </cell>
          <cell r="AB347" t="str">
            <v>Sole Trader</v>
          </cell>
          <cell r="AD347" t="str">
            <v>EYE</v>
          </cell>
          <cell r="AE347" t="str">
            <v>Yes</v>
          </cell>
          <cell r="AF347" t="str">
            <v>Yes</v>
          </cell>
          <cell r="AG347" t="str">
            <v>Yes</v>
          </cell>
          <cell r="AI347">
            <v>323706</v>
          </cell>
          <cell r="AJ347" t="str">
            <v>No</v>
          </cell>
          <cell r="AK347" t="str">
            <v>Yes</v>
          </cell>
          <cell r="AL347" t="str">
            <v>No</v>
          </cell>
        </row>
        <row r="348">
          <cell r="A348">
            <v>684099</v>
          </cell>
          <cell r="B348" t="str">
            <v>Messy Hands</v>
          </cell>
          <cell r="C348" t="e">
            <v>#REF!</v>
          </cell>
          <cell r="D348" t="e">
            <v>#REF!</v>
          </cell>
          <cell r="E348" t="str">
            <v>LN5 9AW</v>
          </cell>
          <cell r="F348" t="e">
            <v>#REF!</v>
          </cell>
          <cell r="G348" t="str">
            <v>As per mailing address</v>
          </cell>
          <cell r="H348" t="str">
            <v>Rebecca Barratt</v>
          </cell>
          <cell r="I348" t="str">
            <v>Childminder</v>
          </cell>
          <cell r="J348" t="str">
            <v>01522 825744</v>
          </cell>
          <cell r="K348" t="str">
            <v>rebbecabarret@yahoo.co.uk</v>
          </cell>
          <cell r="L348" t="str">
            <v>47 Renfrew Road</v>
          </cell>
          <cell r="O348" t="str">
            <v>Lincoln</v>
          </cell>
          <cell r="P348" t="str">
            <v>LN5 9AW</v>
          </cell>
          <cell r="S348">
            <v>395613</v>
          </cell>
          <cell r="T348" t="str">
            <v>Good</v>
          </cell>
          <cell r="U348">
            <v>41988</v>
          </cell>
          <cell r="X348" t="str">
            <v>Childminder</v>
          </cell>
          <cell r="Y348" t="str">
            <v>Childminder</v>
          </cell>
          <cell r="Z348" t="str">
            <v>Childminder</v>
          </cell>
          <cell r="AA348" t="str">
            <v>n/a</v>
          </cell>
          <cell r="AB348" t="str">
            <v>Sole Trader</v>
          </cell>
          <cell r="AD348" t="str">
            <v>EYE</v>
          </cell>
          <cell r="AE348" t="str">
            <v>Yes</v>
          </cell>
          <cell r="AF348" t="str">
            <v>Yes</v>
          </cell>
          <cell r="AG348" t="str">
            <v>Yes</v>
          </cell>
          <cell r="AI348">
            <v>326376</v>
          </cell>
          <cell r="AJ348" t="str">
            <v>N/A</v>
          </cell>
          <cell r="AK348" t="str">
            <v>Yes</v>
          </cell>
          <cell r="AL348" t="str">
            <v>N/A</v>
          </cell>
        </row>
        <row r="349">
          <cell r="A349">
            <v>519415</v>
          </cell>
          <cell r="B349" t="str">
            <v>Metheringham Preschool</v>
          </cell>
          <cell r="C349" t="e">
            <v>#REF!</v>
          </cell>
          <cell r="D349" t="e">
            <v>#REF!</v>
          </cell>
          <cell r="E349" t="str">
            <v>LN4 3AA</v>
          </cell>
          <cell r="F349" t="e">
            <v>#REF!</v>
          </cell>
          <cell r="G349" t="str">
            <v>Village Hall, Fen Road, Metheringham, Lincoln, LN4 3AA</v>
          </cell>
          <cell r="H349" t="str">
            <v>Anna Russel</v>
          </cell>
          <cell r="I349" t="str">
            <v>Manager</v>
          </cell>
          <cell r="J349" t="str">
            <v>07974 870822</v>
          </cell>
          <cell r="K349" t="str">
            <v>metheringhampreschool@googlemail.com</v>
          </cell>
          <cell r="L349" t="str">
            <v>18 Pullman Close</v>
          </cell>
          <cell r="N349" t="str">
            <v>Metheringham</v>
          </cell>
          <cell r="O349" t="str">
            <v>Lincoln</v>
          </cell>
          <cell r="P349" t="str">
            <v>LN4 3JH</v>
          </cell>
          <cell r="R349" t="str">
            <v>Faye Everard</v>
          </cell>
          <cell r="S349">
            <v>253567</v>
          </cell>
          <cell r="T349" t="str">
            <v>Outstanding</v>
          </cell>
          <cell r="U349">
            <v>42188</v>
          </cell>
          <cell r="V349" t="str">
            <v>Good</v>
          </cell>
          <cell r="W349">
            <v>40130</v>
          </cell>
          <cell r="X349" t="str">
            <v>FDC</v>
          </cell>
          <cell r="Y349" t="str">
            <v>Voluntary</v>
          </cell>
          <cell r="Z349" t="str">
            <v>Committee</v>
          </cell>
          <cell r="AB349" t="str">
            <v>Charity</v>
          </cell>
          <cell r="AC349">
            <v>1034691</v>
          </cell>
          <cell r="AD349" t="str">
            <v>EYE</v>
          </cell>
          <cell r="AE349" t="str">
            <v>Yes</v>
          </cell>
          <cell r="AF349" t="str">
            <v>No</v>
          </cell>
          <cell r="AG349" t="str">
            <v>Yes</v>
          </cell>
          <cell r="AI349">
            <v>300932</v>
          </cell>
          <cell r="AJ349" t="str">
            <v>No</v>
          </cell>
          <cell r="AK349" t="str">
            <v>No</v>
          </cell>
          <cell r="AL349" t="str">
            <v>No</v>
          </cell>
        </row>
        <row r="350">
          <cell r="A350">
            <v>518763</v>
          </cell>
          <cell r="B350" t="str">
            <v>Meynell Kindergarten</v>
          </cell>
          <cell r="C350" t="e">
            <v>#REF!</v>
          </cell>
          <cell r="D350" t="e">
            <v>#REF!</v>
          </cell>
          <cell r="E350" t="str">
            <v>DN21 3PS</v>
          </cell>
          <cell r="F350" t="e">
            <v>#REF!</v>
          </cell>
          <cell r="G350" t="str">
            <v>As per mailing address</v>
          </cell>
          <cell r="H350" t="str">
            <v>Jackie Roberts</v>
          </cell>
          <cell r="I350" t="str">
            <v>Manager</v>
          </cell>
          <cell r="J350" t="str">
            <v>01427 629776</v>
          </cell>
          <cell r="K350" t="str">
            <v>meynellkindergarten@googlemail.com</v>
          </cell>
          <cell r="L350" t="str">
            <v>16B Morton Road</v>
          </cell>
          <cell r="M350" t="str">
            <v>Laughton</v>
          </cell>
          <cell r="N350" t="str">
            <v>Corringham</v>
          </cell>
          <cell r="O350" t="str">
            <v>Gainsborough</v>
          </cell>
          <cell r="P350" t="str">
            <v>DN21 3PS</v>
          </cell>
          <cell r="S350">
            <v>340290</v>
          </cell>
          <cell r="T350" t="str">
            <v>Good</v>
          </cell>
          <cell r="U350">
            <v>40247</v>
          </cell>
          <cell r="X350" t="str">
            <v>FDC</v>
          </cell>
          <cell r="Y350" t="str">
            <v>Voluntary</v>
          </cell>
          <cell r="Z350" t="str">
            <v>Committee</v>
          </cell>
          <cell r="AA350" t="str">
            <v>Valerie Fallon</v>
          </cell>
          <cell r="AB350" t="str">
            <v>Charity</v>
          </cell>
          <cell r="AC350">
            <v>1111307</v>
          </cell>
          <cell r="AD350" t="str">
            <v>EYE</v>
          </cell>
          <cell r="AE350" t="str">
            <v>Yes</v>
          </cell>
          <cell r="AF350" t="str">
            <v>Yes</v>
          </cell>
          <cell r="AG350" t="str">
            <v>Yes</v>
          </cell>
          <cell r="AI350">
            <v>300937</v>
          </cell>
          <cell r="AJ350" t="str">
            <v>No</v>
          </cell>
          <cell r="AK350" t="str">
            <v>No</v>
          </cell>
          <cell r="AL350" t="str">
            <v>Yes</v>
          </cell>
        </row>
        <row r="351">
          <cell r="A351">
            <v>683846</v>
          </cell>
          <cell r="B351" t="str">
            <v>Michelle's Childcare Services</v>
          </cell>
          <cell r="C351" t="e">
            <v>#REF!</v>
          </cell>
          <cell r="D351" t="e">
            <v>#REF!</v>
          </cell>
          <cell r="E351" t="str">
            <v>LN8 5JR</v>
          </cell>
          <cell r="F351" t="e">
            <v>#REF!</v>
          </cell>
          <cell r="G351" t="str">
            <v>As per mailing address</v>
          </cell>
          <cell r="H351" t="str">
            <v xml:space="preserve">Michelle Wallis </v>
          </cell>
          <cell r="I351" t="str">
            <v>Childminder</v>
          </cell>
          <cell r="J351" t="str">
            <v>07827 960008</v>
          </cell>
          <cell r="K351" t="str">
            <v>michash@hotmail.co.uk</v>
          </cell>
          <cell r="L351" t="str">
            <v>Forest View</v>
          </cell>
          <cell r="M351" t="str">
            <v>Hoop Lane</v>
          </cell>
          <cell r="N351" t="str">
            <v>Apley</v>
          </cell>
          <cell r="O351" t="str">
            <v>Market Rasen</v>
          </cell>
          <cell r="P351" t="str">
            <v>LN8 5JR</v>
          </cell>
          <cell r="S351">
            <v>369148</v>
          </cell>
          <cell r="T351" t="str">
            <v>Outstanding</v>
          </cell>
          <cell r="U351">
            <v>42023</v>
          </cell>
          <cell r="V351" t="str">
            <v>Satisfactory</v>
          </cell>
          <cell r="W351">
            <v>40199</v>
          </cell>
          <cell r="X351" t="str">
            <v>Childminder</v>
          </cell>
          <cell r="Y351" t="str">
            <v>Childminder</v>
          </cell>
          <cell r="Z351" t="str">
            <v>Childminder</v>
          </cell>
          <cell r="AA351" t="str">
            <v>n/a</v>
          </cell>
          <cell r="AB351" t="str">
            <v>Sole Trader</v>
          </cell>
          <cell r="AD351" t="str">
            <v>EYE</v>
          </cell>
          <cell r="AE351" t="str">
            <v>Yes</v>
          </cell>
          <cell r="AF351" t="str">
            <v>No</v>
          </cell>
          <cell r="AG351" t="str">
            <v>Yes</v>
          </cell>
          <cell r="AI351">
            <v>310584</v>
          </cell>
          <cell r="AJ351" t="str">
            <v>No</v>
          </cell>
          <cell r="AK351" t="str">
            <v>No</v>
          </cell>
          <cell r="AL351" t="str">
            <v>No</v>
          </cell>
        </row>
        <row r="352">
          <cell r="A352">
            <v>684063</v>
          </cell>
          <cell r="B352" t="str">
            <v>Michelle's Childminding Services</v>
          </cell>
          <cell r="C352" t="e">
            <v>#REF!</v>
          </cell>
          <cell r="D352" t="e">
            <v>#REF!</v>
          </cell>
          <cell r="E352" t="str">
            <v>NG34 9FF</v>
          </cell>
          <cell r="F352" t="e">
            <v>#REF!</v>
          </cell>
          <cell r="G352" t="str">
            <v>As per mailing address</v>
          </cell>
          <cell r="H352" t="str">
            <v>Michelle Pope</v>
          </cell>
          <cell r="I352" t="str">
            <v>Childminder</v>
          </cell>
          <cell r="J352" t="str">
            <v>01526 833242</v>
          </cell>
          <cell r="K352" t="str">
            <v>chellemoss@hotmail.co.uk</v>
          </cell>
          <cell r="L352" t="str">
            <v>50 Elmtree Road</v>
          </cell>
          <cell r="N352" t="str">
            <v>Ruskington</v>
          </cell>
          <cell r="O352" t="str">
            <v>Sleaford</v>
          </cell>
          <cell r="P352" t="str">
            <v>NG34 9FF</v>
          </cell>
          <cell r="S352">
            <v>684063</v>
          </cell>
          <cell r="T352" t="str">
            <v>Good</v>
          </cell>
          <cell r="U352">
            <v>42012</v>
          </cell>
          <cell r="X352" t="str">
            <v>Childminder</v>
          </cell>
          <cell r="Y352" t="str">
            <v>Childminder</v>
          </cell>
          <cell r="Z352" t="str">
            <v>Childminder</v>
          </cell>
          <cell r="AA352" t="str">
            <v>n/a</v>
          </cell>
          <cell r="AB352" t="str">
            <v>Sole Trader</v>
          </cell>
          <cell r="AD352" t="str">
            <v>EYE</v>
          </cell>
          <cell r="AE352" t="str">
            <v>yes</v>
          </cell>
          <cell r="AF352" t="str">
            <v>Yes</v>
          </cell>
          <cell r="AG352" t="str">
            <v>Yes</v>
          </cell>
          <cell r="AI352">
            <v>323258</v>
          </cell>
          <cell r="AJ352" t="str">
            <v>No</v>
          </cell>
          <cell r="AK352" t="str">
            <v>Yes</v>
          </cell>
          <cell r="AL352" t="str">
            <v>No</v>
          </cell>
        </row>
        <row r="353">
          <cell r="A353">
            <v>511372</v>
          </cell>
          <cell r="B353" t="str">
            <v>Middle Rasen Nursery</v>
          </cell>
          <cell r="C353" t="e">
            <v>#REF!</v>
          </cell>
          <cell r="D353" t="e">
            <v>#REF!</v>
          </cell>
          <cell r="E353" t="str">
            <v>LN8 3TS</v>
          </cell>
          <cell r="F353" t="e">
            <v>#REF!</v>
          </cell>
          <cell r="G353" t="str">
            <v>As per mailing address</v>
          </cell>
          <cell r="H353" t="str">
            <v>Sam Bryan</v>
          </cell>
          <cell r="I353" t="str">
            <v>Manager</v>
          </cell>
          <cell r="J353" t="str">
            <v>01673 844111</v>
          </cell>
          <cell r="K353" t="str">
            <v>middlerasennursery@gmail.com</v>
          </cell>
          <cell r="L353" t="str">
            <v>Middle Rasen Primary School</v>
          </cell>
          <cell r="M353" t="str">
            <v>North Street</v>
          </cell>
          <cell r="N353" t="str">
            <v>Middle Rasen</v>
          </cell>
          <cell r="O353" t="str">
            <v>Market Rasen</v>
          </cell>
          <cell r="P353" t="str">
            <v>LN8 3TS</v>
          </cell>
          <cell r="Q353" t="str">
            <v xml:space="preserve">Middle Rasen &amp; District Preschool </v>
          </cell>
          <cell r="R353" t="str">
            <v>Ria Lowe</v>
          </cell>
          <cell r="S353">
            <v>344802</v>
          </cell>
          <cell r="T353" t="str">
            <v>Good</v>
          </cell>
          <cell r="U353">
            <v>42297</v>
          </cell>
          <cell r="V353" t="str">
            <v>Requires Improvement</v>
          </cell>
          <cell r="W353">
            <v>41907</v>
          </cell>
          <cell r="X353" t="str">
            <v>FDC</v>
          </cell>
          <cell r="Y353" t="str">
            <v>Voluntary</v>
          </cell>
          <cell r="Z353" t="str">
            <v>Committee</v>
          </cell>
          <cell r="AA353" t="str">
            <v>Rachael Bennett</v>
          </cell>
          <cell r="AB353" t="str">
            <v>Charity</v>
          </cell>
          <cell r="AC353">
            <v>1003253</v>
          </cell>
          <cell r="AD353" t="str">
            <v>EYE</v>
          </cell>
          <cell r="AE353" t="str">
            <v>Yes</v>
          </cell>
          <cell r="AF353" t="str">
            <v>No</v>
          </cell>
          <cell r="AG353" t="str">
            <v xml:space="preserve">Yes </v>
          </cell>
          <cell r="AI353">
            <v>300943</v>
          </cell>
          <cell r="AJ353" t="str">
            <v>Yes</v>
          </cell>
          <cell r="AK353" t="str">
            <v>Yes</v>
          </cell>
          <cell r="AL353" t="str">
            <v>No</v>
          </cell>
        </row>
        <row r="354">
          <cell r="A354">
            <v>546582</v>
          </cell>
          <cell r="B354" t="str">
            <v>Mini Madcaps</v>
          </cell>
          <cell r="C354" t="e">
            <v>#REF!</v>
          </cell>
          <cell r="D354" t="e">
            <v>#REF!</v>
          </cell>
          <cell r="E354" t="str">
            <v>PE6 8JE</v>
          </cell>
          <cell r="F354" t="e">
            <v>#REF!</v>
          </cell>
          <cell r="G354" t="str">
            <v>As per mailing address</v>
          </cell>
          <cell r="H354" t="str">
            <v>Sue Bell</v>
          </cell>
          <cell r="I354" t="str">
            <v>Manager</v>
          </cell>
          <cell r="J354" t="str">
            <v>01778 344896 / 07794876404</v>
          </cell>
          <cell r="K354" t="str">
            <v>madcaps@btconnect.com</v>
          </cell>
          <cell r="L354" t="str">
            <v>Market Deeping Community Primary School</v>
          </cell>
          <cell r="M354" t="str">
            <v>Willoughby Ave</v>
          </cell>
          <cell r="O354" t="str">
            <v>Market Deeping</v>
          </cell>
          <cell r="P354" t="str">
            <v>PE6 8JE</v>
          </cell>
          <cell r="S354">
            <v>253774</v>
          </cell>
          <cell r="T354" t="str">
            <v>Good</v>
          </cell>
          <cell r="U354">
            <v>42481</v>
          </cell>
          <cell r="V354" t="str">
            <v>Outstanding</v>
          </cell>
          <cell r="W354">
            <v>40981</v>
          </cell>
          <cell r="X354" t="str">
            <v>FDC</v>
          </cell>
          <cell r="Y354" t="str">
            <v>Private</v>
          </cell>
          <cell r="Z354" t="str">
            <v>Private Owner</v>
          </cell>
          <cell r="AA354" t="str">
            <v>n/a</v>
          </cell>
          <cell r="AB354" t="str">
            <v>Sole Trader</v>
          </cell>
          <cell r="AC354" t="str">
            <v>SUSAN BELL</v>
          </cell>
          <cell r="AD354" t="str">
            <v>EYE</v>
          </cell>
          <cell r="AE354" t="str">
            <v>Yes</v>
          </cell>
          <cell r="AF354" t="str">
            <v>Yes</v>
          </cell>
          <cell r="AG354" t="str">
            <v>Yes</v>
          </cell>
          <cell r="AI354">
            <v>305629</v>
          </cell>
          <cell r="AJ354" t="str">
            <v>Yes</v>
          </cell>
          <cell r="AK354" t="str">
            <v>Yes</v>
          </cell>
          <cell r="AL354" t="str">
            <v>Yes</v>
          </cell>
        </row>
        <row r="355">
          <cell r="A355">
            <v>683838</v>
          </cell>
          <cell r="B355" t="str">
            <v>Mini Miracles Daycare</v>
          </cell>
          <cell r="C355" t="e">
            <v>#REF!</v>
          </cell>
          <cell r="D355" t="e">
            <v>#REF!</v>
          </cell>
          <cell r="E355" t="str">
            <v>LN3 4LH</v>
          </cell>
          <cell r="F355" t="e">
            <v>#REF!</v>
          </cell>
          <cell r="G355" t="str">
            <v>As per mailing address</v>
          </cell>
          <cell r="H355" t="str">
            <v>Julie Marshall</v>
          </cell>
          <cell r="I355" t="str">
            <v>Childminder</v>
          </cell>
          <cell r="J355" t="str">
            <v>01522 872906/ 07733306579</v>
          </cell>
          <cell r="K355" t="str">
            <v>julie_marshall@msn.com</v>
          </cell>
          <cell r="L355" t="str">
            <v>67 Minster Drive</v>
          </cell>
          <cell r="M355" t="str">
            <v>Cherry Willingham</v>
          </cell>
          <cell r="O355" t="str">
            <v>Lincoln</v>
          </cell>
          <cell r="P355" t="str">
            <v>LN3 4LH</v>
          </cell>
          <cell r="S355">
            <v>438202</v>
          </cell>
          <cell r="T355" t="str">
            <v>Good</v>
          </cell>
          <cell r="U355">
            <v>42289</v>
          </cell>
          <cell r="V355" t="str">
            <v>Good</v>
          </cell>
          <cell r="W355">
            <v>41043</v>
          </cell>
          <cell r="X355" t="str">
            <v>Childminder</v>
          </cell>
          <cell r="Y355" t="str">
            <v>Childminder</v>
          </cell>
          <cell r="Z355" t="str">
            <v>Childminder</v>
          </cell>
          <cell r="AA355" t="str">
            <v>n/a</v>
          </cell>
          <cell r="AB355" t="str">
            <v>Sole Trader</v>
          </cell>
          <cell r="AD355" t="str">
            <v>EYE</v>
          </cell>
          <cell r="AE355" t="str">
            <v>Yes</v>
          </cell>
          <cell r="AF355" t="str">
            <v>No</v>
          </cell>
          <cell r="AG355" t="str">
            <v>Yes</v>
          </cell>
          <cell r="AI355">
            <v>310149</v>
          </cell>
          <cell r="AJ355" t="str">
            <v>No</v>
          </cell>
          <cell r="AK355" t="str">
            <v>No</v>
          </cell>
          <cell r="AL355" t="str">
            <v>No</v>
          </cell>
        </row>
        <row r="356">
          <cell r="A356">
            <v>683935</v>
          </cell>
          <cell r="B356" t="str">
            <v>Miya Burks</v>
          </cell>
          <cell r="C356" t="e">
            <v>#REF!</v>
          </cell>
          <cell r="D356" t="e">
            <v>#REF!</v>
          </cell>
          <cell r="E356" t="str">
            <v>LN4 4RP</v>
          </cell>
          <cell r="F356" t="e">
            <v>#REF!</v>
          </cell>
          <cell r="G356" t="str">
            <v>As per mailing address</v>
          </cell>
          <cell r="H356" t="str">
            <v>Miya Burks</v>
          </cell>
          <cell r="I356" t="str">
            <v>Childminder</v>
          </cell>
          <cell r="J356" t="str">
            <v>01526 346870</v>
          </cell>
          <cell r="K356" t="str">
            <v>miya.burks@sky.com</v>
          </cell>
          <cell r="L356" t="str">
            <v>51 Stenner Road</v>
          </cell>
          <cell r="N356" t="str">
            <v>Coningsby</v>
          </cell>
          <cell r="O356" t="str">
            <v>Lincoln</v>
          </cell>
          <cell r="P356" t="str">
            <v>LN4 4RP</v>
          </cell>
          <cell r="S356">
            <v>446286</v>
          </cell>
          <cell r="T356" t="str">
            <v>Good</v>
          </cell>
          <cell r="U356">
            <v>41218</v>
          </cell>
          <cell r="X356" t="str">
            <v>Childminder</v>
          </cell>
          <cell r="Y356" t="str">
            <v>Childminder</v>
          </cell>
          <cell r="Z356" t="str">
            <v>Childminder</v>
          </cell>
          <cell r="AA356" t="str">
            <v>n/a</v>
          </cell>
          <cell r="AB356" t="str">
            <v>Sole Trader</v>
          </cell>
          <cell r="AD356" t="str">
            <v>Non EYE</v>
          </cell>
          <cell r="AE356" t="str">
            <v>Non EYE</v>
          </cell>
          <cell r="AF356" t="str">
            <v>No</v>
          </cell>
          <cell r="AG356" t="str">
            <v>Yes</v>
          </cell>
          <cell r="AI356">
            <v>323875</v>
          </cell>
          <cell r="AJ356" t="str">
            <v>No</v>
          </cell>
          <cell r="AK356" t="str">
            <v>No</v>
          </cell>
          <cell r="AL356" t="str">
            <v>No</v>
          </cell>
        </row>
        <row r="357">
          <cell r="A357">
            <v>546469</v>
          </cell>
          <cell r="B357" t="str">
            <v>Mon Ami Children's Nursery Swineshead</v>
          </cell>
          <cell r="C357" t="e">
            <v>#REF!</v>
          </cell>
          <cell r="D357" t="e">
            <v>#REF!</v>
          </cell>
          <cell r="E357" t="str">
            <v>PE20 3LH</v>
          </cell>
          <cell r="F357" t="e">
            <v>#REF!</v>
          </cell>
          <cell r="G357" t="str">
            <v>As per mailing address</v>
          </cell>
          <cell r="H357" t="str">
            <v>Jenny Holland</v>
          </cell>
          <cell r="I357" t="str">
            <v>Manager</v>
          </cell>
          <cell r="J357" t="str">
            <v>01205 821244</v>
          </cell>
          <cell r="K357" t="str">
            <v>mon-ami@btconnect.com</v>
          </cell>
          <cell r="M357" t="str">
            <v>High Street</v>
          </cell>
          <cell r="N357" t="str">
            <v>Swineshead</v>
          </cell>
          <cell r="O357" t="str">
            <v>Boston</v>
          </cell>
          <cell r="P357" t="str">
            <v>PE20 3LH</v>
          </cell>
          <cell r="S357">
            <v>232346</v>
          </cell>
          <cell r="T357" t="str">
            <v>Outstanding</v>
          </cell>
          <cell r="U357">
            <v>42236</v>
          </cell>
          <cell r="V357" t="str">
            <v>Outstanding</v>
          </cell>
          <cell r="W357">
            <v>40098</v>
          </cell>
          <cell r="X357" t="str">
            <v>FDC</v>
          </cell>
          <cell r="Y357" t="str">
            <v>Private</v>
          </cell>
          <cell r="Z357" t="str">
            <v>Private Owner</v>
          </cell>
          <cell r="AA357" t="str">
            <v>n/a</v>
          </cell>
          <cell r="AB357" t="str">
            <v>Sole Trader</v>
          </cell>
          <cell r="AC357" t="str">
            <v>SAMANTHA BRITTON</v>
          </cell>
          <cell r="AD357" t="str">
            <v>EYE</v>
          </cell>
          <cell r="AE357" t="str">
            <v>Yes</v>
          </cell>
          <cell r="AF357" t="str">
            <v>No</v>
          </cell>
          <cell r="AG357" t="str">
            <v>Yes</v>
          </cell>
          <cell r="AI357">
            <v>303496</v>
          </cell>
          <cell r="AJ357" t="str">
            <v>Yes</v>
          </cell>
          <cell r="AK357" t="str">
            <v>Yes</v>
          </cell>
          <cell r="AL357" t="str">
            <v>Yes</v>
          </cell>
        </row>
        <row r="358">
          <cell r="A358">
            <v>684090</v>
          </cell>
          <cell r="B358" t="str">
            <v>Mon Ami Children's Nursery-Fairfield House</v>
          </cell>
          <cell r="C358" t="e">
            <v>#REF!</v>
          </cell>
          <cell r="D358" t="e">
            <v>#REF!</v>
          </cell>
          <cell r="E358" t="str">
            <v>LN8 5RA</v>
          </cell>
          <cell r="F358" t="e">
            <v>#REF!</v>
          </cell>
          <cell r="G358" t="str">
            <v>Fairfield House, Church Street, Wragby,Market Rasen</v>
          </cell>
          <cell r="H358" t="str">
            <v>Vanessa Hall</v>
          </cell>
          <cell r="I358" t="str">
            <v>Manager</v>
          </cell>
          <cell r="J358" t="str">
            <v>01673858695</v>
          </cell>
          <cell r="K358" t="str">
            <v>mon-ami.wragby@btconnect.com</v>
          </cell>
          <cell r="L358" t="str">
            <v>The Chimes</v>
          </cell>
          <cell r="M358" t="str">
            <v>High Street</v>
          </cell>
          <cell r="N358" t="str">
            <v>Swineshead</v>
          </cell>
          <cell r="O358" t="str">
            <v>Boston</v>
          </cell>
          <cell r="P358" t="str">
            <v>PE20 3LH</v>
          </cell>
          <cell r="R358" t="str">
            <v>Kristina Johnson</v>
          </cell>
          <cell r="S358">
            <v>491628</v>
          </cell>
          <cell r="T358" t="str">
            <v>Awaiting</v>
          </cell>
          <cell r="U358" t="str">
            <v>Awaiting</v>
          </cell>
          <cell r="X358" t="str">
            <v>FDC</v>
          </cell>
          <cell r="Y358" t="str">
            <v>Private</v>
          </cell>
          <cell r="Z358" t="str">
            <v>Private Owner</v>
          </cell>
          <cell r="AA358" t="str">
            <v>n/a</v>
          </cell>
          <cell r="AD358" t="str">
            <v>EYE</v>
          </cell>
          <cell r="AE358" t="str">
            <v>Yes</v>
          </cell>
          <cell r="AF358" t="str">
            <v>Yes</v>
          </cell>
          <cell r="AG358" t="str">
            <v>Yes</v>
          </cell>
          <cell r="AI358">
            <v>326375</v>
          </cell>
        </row>
        <row r="359">
          <cell r="A359">
            <v>546550</v>
          </cell>
          <cell r="B359" t="str">
            <v>Mon Ami Day Nursery Alford</v>
          </cell>
          <cell r="C359" t="e">
            <v>#REF!</v>
          </cell>
          <cell r="D359" t="e">
            <v>#REF!</v>
          </cell>
          <cell r="E359" t="str">
            <v>LN13 9EQ</v>
          </cell>
          <cell r="F359" t="e">
            <v>#REF!</v>
          </cell>
          <cell r="G359" t="str">
            <v>As per mailing address</v>
          </cell>
          <cell r="H359" t="str">
            <v xml:space="preserve">Joanne Overton  </v>
          </cell>
          <cell r="I359" t="str">
            <v xml:space="preserve">Manager </v>
          </cell>
          <cell r="J359" t="str">
            <v>01507 462228</v>
          </cell>
          <cell r="K359" t="str">
            <v>mon-ami.alford@btconnect.com</v>
          </cell>
          <cell r="L359" t="str">
            <v>Ormsby Lodge</v>
          </cell>
          <cell r="M359" t="str">
            <v>12 East Street</v>
          </cell>
          <cell r="O359" t="str">
            <v>Alford</v>
          </cell>
          <cell r="P359" t="str">
            <v>LN13 9EQ</v>
          </cell>
          <cell r="R359" t="str">
            <v>Kristina Johnson</v>
          </cell>
          <cell r="S359">
            <v>378496</v>
          </cell>
          <cell r="T359" t="str">
            <v>Outstanding</v>
          </cell>
          <cell r="U359">
            <v>42403</v>
          </cell>
          <cell r="V359" t="str">
            <v>Outstanding</v>
          </cell>
          <cell r="W359">
            <v>39870</v>
          </cell>
          <cell r="X359" t="str">
            <v>FDC</v>
          </cell>
          <cell r="Y359" t="str">
            <v>Private</v>
          </cell>
          <cell r="Z359" t="str">
            <v>Private Owner</v>
          </cell>
          <cell r="AA359" t="str">
            <v>n/a</v>
          </cell>
          <cell r="AB359" t="str">
            <v>Sole Trader</v>
          </cell>
          <cell r="AC359" t="str">
            <v>SAMANTHA BRITTON</v>
          </cell>
          <cell r="AD359" t="str">
            <v>EYE</v>
          </cell>
          <cell r="AE359" t="str">
            <v>Yes</v>
          </cell>
          <cell r="AF359" t="str">
            <v>Yes</v>
          </cell>
          <cell r="AG359" t="str">
            <v>Yes</v>
          </cell>
          <cell r="AI359">
            <v>307277</v>
          </cell>
          <cell r="AJ359" t="str">
            <v>Yes</v>
          </cell>
          <cell r="AK359" t="str">
            <v>Yes</v>
          </cell>
          <cell r="AL359" t="str">
            <v>Yes</v>
          </cell>
        </row>
        <row r="360">
          <cell r="A360">
            <v>546519</v>
          </cell>
          <cell r="B360" t="str">
            <v>Mon Ami Day Nursery Boston</v>
          </cell>
          <cell r="C360" t="e">
            <v>#REF!</v>
          </cell>
          <cell r="D360" t="e">
            <v>#REF!</v>
          </cell>
          <cell r="E360" t="str">
            <v>PE21 8BB</v>
          </cell>
          <cell r="F360" t="e">
            <v>#REF!</v>
          </cell>
          <cell r="G360" t="str">
            <v>As per mailing address</v>
          </cell>
          <cell r="H360" t="str">
            <v>Kristina Johnson</v>
          </cell>
          <cell r="I360" t="str">
            <v xml:space="preserve">Manager </v>
          </cell>
          <cell r="J360" t="str">
            <v>01205 319499</v>
          </cell>
          <cell r="K360" t="str">
            <v>mon-ami.boston@btconnect.com</v>
          </cell>
          <cell r="M360" t="str">
            <v>86 Woodville Road</v>
          </cell>
          <cell r="O360" t="str">
            <v>Boston</v>
          </cell>
          <cell r="P360" t="str">
            <v>PE21 8BB</v>
          </cell>
          <cell r="S360">
            <v>287848</v>
          </cell>
          <cell r="T360" t="str">
            <v>Outstanding</v>
          </cell>
          <cell r="U360">
            <v>41200</v>
          </cell>
          <cell r="V360" t="str">
            <v>Good</v>
          </cell>
          <cell r="W360">
            <v>39799</v>
          </cell>
          <cell r="X360" t="str">
            <v>FDC</v>
          </cell>
          <cell r="Y360" t="str">
            <v>Private</v>
          </cell>
          <cell r="Z360" t="str">
            <v>Private Owner</v>
          </cell>
          <cell r="AA360" t="str">
            <v>n/a</v>
          </cell>
          <cell r="AB360" t="str">
            <v>Sole Trader</v>
          </cell>
          <cell r="AC360" t="str">
            <v>SAMANTHA BRITTON</v>
          </cell>
          <cell r="AD360" t="str">
            <v>EYE</v>
          </cell>
          <cell r="AE360" t="str">
            <v>Yes</v>
          </cell>
          <cell r="AF360" t="str">
            <v>No</v>
          </cell>
          <cell r="AG360" t="str">
            <v>Yes</v>
          </cell>
          <cell r="AI360">
            <v>304576</v>
          </cell>
          <cell r="AJ360" t="str">
            <v>No</v>
          </cell>
          <cell r="AK360" t="str">
            <v>No</v>
          </cell>
          <cell r="AL360" t="str">
            <v>Yes</v>
          </cell>
        </row>
        <row r="361">
          <cell r="A361">
            <v>683933</v>
          </cell>
          <cell r="B361" t="str">
            <v>Moonbeams Childcare</v>
          </cell>
          <cell r="C361" t="e">
            <v>#REF!</v>
          </cell>
          <cell r="D361" t="e">
            <v>#REF!</v>
          </cell>
          <cell r="E361" t="str">
            <v>LN6 3NJ</v>
          </cell>
          <cell r="F361" t="e">
            <v>#REF!</v>
          </cell>
          <cell r="G361" t="str">
            <v>As per mailing address</v>
          </cell>
          <cell r="H361" t="str">
            <v>Claire Moon</v>
          </cell>
          <cell r="I361" t="str">
            <v>Childminder</v>
          </cell>
          <cell r="J361" t="str">
            <v>01522 874830</v>
          </cell>
          <cell r="K361" t="str">
            <v>moonbeamschildcare@hotmail.co.uk</v>
          </cell>
          <cell r="L361" t="str">
            <v>10 Kelstern Road</v>
          </cell>
          <cell r="O361" t="str">
            <v>Lincoln</v>
          </cell>
          <cell r="P361" t="str">
            <v>LN6 3NJ</v>
          </cell>
          <cell r="S361">
            <v>407488</v>
          </cell>
          <cell r="T361" t="str">
            <v xml:space="preserve">Outstanding </v>
          </cell>
          <cell r="U361">
            <v>42436</v>
          </cell>
          <cell r="V361" t="str">
            <v>Good</v>
          </cell>
          <cell r="W361">
            <v>40471</v>
          </cell>
          <cell r="X361" t="str">
            <v>Childminder</v>
          </cell>
          <cell r="Y361" t="str">
            <v>Childminder</v>
          </cell>
          <cell r="Z361" t="str">
            <v>Childminder</v>
          </cell>
          <cell r="AA361" t="str">
            <v>n/a</v>
          </cell>
          <cell r="AB361" t="str">
            <v>Sole Trader</v>
          </cell>
          <cell r="AD361" t="str">
            <v>EYE</v>
          </cell>
          <cell r="AE361" t="str">
            <v>Yes</v>
          </cell>
          <cell r="AF361" t="str">
            <v>Yes</v>
          </cell>
          <cell r="AG361" t="str">
            <v>Yes</v>
          </cell>
          <cell r="AI361">
            <v>316629</v>
          </cell>
          <cell r="AJ361" t="str">
            <v>No</v>
          </cell>
          <cell r="AK361" t="str">
            <v>No</v>
          </cell>
          <cell r="AL361" t="str">
            <v>No</v>
          </cell>
        </row>
        <row r="362">
          <cell r="A362">
            <v>546415</v>
          </cell>
          <cell r="B362" t="str">
            <v>Morton Pre School</v>
          </cell>
          <cell r="C362" t="e">
            <v>#REF!</v>
          </cell>
          <cell r="D362" t="e">
            <v>#REF!</v>
          </cell>
          <cell r="E362" t="str">
            <v>PE10 0NR</v>
          </cell>
          <cell r="F362" t="e">
            <v>#REF!</v>
          </cell>
          <cell r="G362" t="str">
            <v>As per mailing address</v>
          </cell>
          <cell r="H362" t="str">
            <v>Brenda Birkenshaw/ Tina Barnatt</v>
          </cell>
          <cell r="I362" t="str">
            <v>Manager</v>
          </cell>
          <cell r="J362" t="str">
            <v>07758 655208 / 01778 570317</v>
          </cell>
          <cell r="K362" t="str">
            <v>mortonpreschool@btopenworld.com</v>
          </cell>
          <cell r="L362" t="str">
            <v>Glebe Farm</v>
          </cell>
          <cell r="M362" t="str">
            <v>High Street</v>
          </cell>
          <cell r="N362" t="str">
            <v>Morton</v>
          </cell>
          <cell r="O362" t="str">
            <v>Bourne</v>
          </cell>
          <cell r="P362" t="str">
            <v>PE10 0NR</v>
          </cell>
          <cell r="R362" t="str">
            <v>Tina Barnatt</v>
          </cell>
          <cell r="S362">
            <v>461669</v>
          </cell>
          <cell r="T362" t="str">
            <v>Outstanding</v>
          </cell>
          <cell r="U362">
            <v>41547</v>
          </cell>
          <cell r="V362" t="str">
            <v>Good</v>
          </cell>
          <cell r="W362">
            <v>40560</v>
          </cell>
          <cell r="X362" t="str">
            <v>Sessional</v>
          </cell>
          <cell r="Y362" t="str">
            <v>Private</v>
          </cell>
          <cell r="Z362" t="str">
            <v>Private Owner</v>
          </cell>
          <cell r="AA362" t="str">
            <v>n/a</v>
          </cell>
          <cell r="AB362" t="str">
            <v>Sole Trader</v>
          </cell>
          <cell r="AC362" t="str">
            <v>BRENDA BIRKENSHAW</v>
          </cell>
          <cell r="AD362" t="str">
            <v>EYE</v>
          </cell>
          <cell r="AE362" t="str">
            <v>Yes</v>
          </cell>
          <cell r="AF362" t="str">
            <v>No</v>
          </cell>
          <cell r="AG362" t="str">
            <v>Yes</v>
          </cell>
          <cell r="AI362">
            <v>302023</v>
          </cell>
          <cell r="AJ362" t="str">
            <v>No</v>
          </cell>
          <cell r="AK362" t="str">
            <v>No</v>
          </cell>
          <cell r="AL362" t="str">
            <v>No</v>
          </cell>
        </row>
        <row r="363">
          <cell r="A363">
            <v>684045</v>
          </cell>
          <cell r="B363" t="str">
            <v>Mo's Childcare</v>
          </cell>
          <cell r="C363" t="e">
            <v>#REF!</v>
          </cell>
          <cell r="D363" t="e">
            <v>#REF!</v>
          </cell>
          <cell r="E363" t="str">
            <v>DN21 2NP</v>
          </cell>
          <cell r="F363" t="e">
            <v>#REF!</v>
          </cell>
          <cell r="G363" t="str">
            <v>As per mailing address</v>
          </cell>
          <cell r="H363" t="str">
            <v>Muriel Marah</v>
          </cell>
          <cell r="I363" t="str">
            <v>Childminder</v>
          </cell>
          <cell r="J363" t="str">
            <v>07917 824699</v>
          </cell>
          <cell r="K363" t="str">
            <v>Muriel.marah@sky.com</v>
          </cell>
          <cell r="L363" t="str">
            <v>48 Ropery Road</v>
          </cell>
          <cell r="O363" t="str">
            <v>Gainsborough</v>
          </cell>
          <cell r="P363" t="str">
            <v>DN21 2NP</v>
          </cell>
          <cell r="S363">
            <v>136833</v>
          </cell>
          <cell r="T363" t="str">
            <v>Good</v>
          </cell>
          <cell r="U363">
            <v>42094</v>
          </cell>
          <cell r="X363" t="str">
            <v>Childminder</v>
          </cell>
          <cell r="Y363" t="str">
            <v>Childminder</v>
          </cell>
          <cell r="Z363" t="str">
            <v>Childminder</v>
          </cell>
          <cell r="AA363" t="str">
            <v>n/a</v>
          </cell>
          <cell r="AB363" t="str">
            <v>Sole Trader</v>
          </cell>
          <cell r="AD363" t="str">
            <v>EYE</v>
          </cell>
          <cell r="AE363" t="str">
            <v>Yes</v>
          </cell>
          <cell r="AF363" t="str">
            <v>Yes</v>
          </cell>
          <cell r="AG363" t="str">
            <v>Yes</v>
          </cell>
          <cell r="AI363">
            <v>321610</v>
          </cell>
          <cell r="AJ363" t="str">
            <v>No</v>
          </cell>
          <cell r="AK363" t="str">
            <v>Yes</v>
          </cell>
          <cell r="AL363" t="str">
            <v>No</v>
          </cell>
        </row>
        <row r="364">
          <cell r="A364">
            <v>511322</v>
          </cell>
          <cell r="B364" t="str">
            <v>Moulton Harrox PreSchool</v>
          </cell>
          <cell r="C364" t="e">
            <v>#REF!</v>
          </cell>
          <cell r="D364" t="e">
            <v>#REF!</v>
          </cell>
          <cell r="E364" t="str">
            <v>PE12 6PN</v>
          </cell>
          <cell r="F364" t="e">
            <v>#REF!</v>
          </cell>
          <cell r="G364" t="str">
            <v>c/o The John Harrox Primary School, Broad Lane, Moulton, Spalding, PE12 6PN</v>
          </cell>
          <cell r="H364" t="str">
            <v>Yvonne Fones &amp; Karen Seekins</v>
          </cell>
          <cell r="I364" t="str">
            <v>Owner/Manager</v>
          </cell>
          <cell r="J364" t="str">
            <v>01406 370109/ 07899 878640</v>
          </cell>
          <cell r="K364" t="str">
            <v>moultonharroxpreschool@googlemail.com</v>
          </cell>
          <cell r="L364" t="str">
            <v>51 Ashby Gardens</v>
          </cell>
          <cell r="N364" t="str">
            <v>Moulton</v>
          </cell>
          <cell r="O364" t="str">
            <v>Spalding</v>
          </cell>
          <cell r="P364" t="str">
            <v>PE12 6QR</v>
          </cell>
          <cell r="S364">
            <v>448626</v>
          </cell>
          <cell r="T364" t="str">
            <v>Good</v>
          </cell>
          <cell r="U364">
            <v>41303</v>
          </cell>
          <cell r="V364" t="str">
            <v>Satisfactory</v>
          </cell>
          <cell r="W364">
            <v>40504</v>
          </cell>
          <cell r="X364" t="str">
            <v>Sessional</v>
          </cell>
          <cell r="Y364" t="str">
            <v>Private</v>
          </cell>
          <cell r="Z364" t="str">
            <v>Private Owner</v>
          </cell>
          <cell r="AA364" t="str">
            <v>n/a</v>
          </cell>
          <cell r="AB364" t="str">
            <v>Sole Trader</v>
          </cell>
          <cell r="AC364" t="str">
            <v>YVONNE FONES</v>
          </cell>
          <cell r="AD364" t="str">
            <v>EYE</v>
          </cell>
          <cell r="AE364" t="str">
            <v>Yes</v>
          </cell>
          <cell r="AF364" t="str">
            <v>No</v>
          </cell>
          <cell r="AG364" t="str">
            <v>Yes</v>
          </cell>
          <cell r="AI364">
            <v>308662</v>
          </cell>
          <cell r="AJ364" t="str">
            <v>Yes</v>
          </cell>
          <cell r="AK364" t="str">
            <v>Yes</v>
          </cell>
          <cell r="AL364" t="str">
            <v>Yes</v>
          </cell>
        </row>
        <row r="365">
          <cell r="A365">
            <v>684035</v>
          </cell>
          <cell r="B365" t="str">
            <v>Mrs B Johnson</v>
          </cell>
          <cell r="C365" t="e">
            <v>#REF!</v>
          </cell>
          <cell r="D365" t="e">
            <v>#REF!</v>
          </cell>
          <cell r="E365" t="str">
            <v>LN11 7AG</v>
          </cell>
          <cell r="F365" t="e">
            <v>#REF!</v>
          </cell>
          <cell r="G365" t="str">
            <v>As per mailing address</v>
          </cell>
          <cell r="H365" t="str">
            <v>Mrs B Johnson</v>
          </cell>
          <cell r="I365" t="str">
            <v>Childminder</v>
          </cell>
          <cell r="J365" t="str">
            <v>01507 607905</v>
          </cell>
          <cell r="K365" t="str">
            <v>auntybev700@hotmail.co.uk</v>
          </cell>
          <cell r="L365" t="str">
            <v>7 Riverside Court</v>
          </cell>
          <cell r="O365" t="str">
            <v>Louth</v>
          </cell>
          <cell r="P365" t="str">
            <v>LN11 7AG</v>
          </cell>
          <cell r="S365">
            <v>257445</v>
          </cell>
          <cell r="T365" t="str">
            <v>Good</v>
          </cell>
          <cell r="U365">
            <v>41323</v>
          </cell>
          <cell r="X365" t="str">
            <v>Childminder</v>
          </cell>
          <cell r="Y365" t="str">
            <v>Childminder</v>
          </cell>
          <cell r="Z365" t="str">
            <v>Childminder</v>
          </cell>
          <cell r="AA365" t="str">
            <v>n/a</v>
          </cell>
          <cell r="AB365" t="str">
            <v>Sole Trader</v>
          </cell>
          <cell r="AD365" t="str">
            <v>EYE</v>
          </cell>
          <cell r="AE365" t="str">
            <v>Yes</v>
          </cell>
          <cell r="AF365" t="str">
            <v>Yes</v>
          </cell>
          <cell r="AG365" t="str">
            <v>No</v>
          </cell>
          <cell r="AI365">
            <v>320849</v>
          </cell>
          <cell r="AJ365" t="str">
            <v>No</v>
          </cell>
          <cell r="AK365" t="str">
            <v>No</v>
          </cell>
          <cell r="AL365" t="str">
            <v>No</v>
          </cell>
        </row>
        <row r="366">
          <cell r="A366">
            <v>684026</v>
          </cell>
          <cell r="B366" t="str">
            <v>Mrs D Quarmby</v>
          </cell>
          <cell r="C366" t="e">
            <v>#REF!</v>
          </cell>
          <cell r="D366" t="e">
            <v>#REF!</v>
          </cell>
          <cell r="E366" t="str">
            <v>LN6 7LE</v>
          </cell>
          <cell r="F366" t="e">
            <v>#REF!</v>
          </cell>
          <cell r="G366" t="str">
            <v>As per mailing address</v>
          </cell>
          <cell r="H366" t="str">
            <v>Debbie Quarmby</v>
          </cell>
          <cell r="I366" t="str">
            <v>Childminder</v>
          </cell>
          <cell r="J366" t="str">
            <v>07946 741775</v>
          </cell>
          <cell r="K366" t="str">
            <v>debbie.quarmby@googlemail.com</v>
          </cell>
          <cell r="L366" t="str">
            <v>6 Fontwell Crescent</v>
          </cell>
          <cell r="O366" t="str">
            <v>Lincoln</v>
          </cell>
          <cell r="P366" t="str">
            <v>LN6 7LE</v>
          </cell>
          <cell r="S366">
            <v>208811</v>
          </cell>
          <cell r="T366" t="str">
            <v>Good</v>
          </cell>
          <cell r="U366">
            <v>42180</v>
          </cell>
          <cell r="V366" t="str">
            <v>Good</v>
          </cell>
          <cell r="W366">
            <v>40602</v>
          </cell>
          <cell r="X366" t="str">
            <v>Childminder</v>
          </cell>
          <cell r="Y366" t="str">
            <v>Childminder</v>
          </cell>
          <cell r="Z366" t="str">
            <v>Childminder</v>
          </cell>
          <cell r="AA366" t="str">
            <v>n/a</v>
          </cell>
          <cell r="AB366" t="str">
            <v>Sole Trader</v>
          </cell>
          <cell r="AD366" t="str">
            <v>EYE</v>
          </cell>
          <cell r="AE366" t="str">
            <v>Yes</v>
          </cell>
          <cell r="AF366" t="str">
            <v>No</v>
          </cell>
          <cell r="AG366" t="str">
            <v>Yes</v>
          </cell>
          <cell r="AI366">
            <v>303558</v>
          </cell>
          <cell r="AJ366" t="str">
            <v>No</v>
          </cell>
          <cell r="AK366" t="str">
            <v>No</v>
          </cell>
          <cell r="AL366" t="str">
            <v>No</v>
          </cell>
        </row>
        <row r="367">
          <cell r="A367">
            <v>683924</v>
          </cell>
          <cell r="B367" t="str">
            <v>Mrs Jane Kay</v>
          </cell>
          <cell r="C367" t="e">
            <v>#REF!</v>
          </cell>
          <cell r="D367" t="e">
            <v>#REF!</v>
          </cell>
          <cell r="E367" t="str">
            <v>LN1 2PZ</v>
          </cell>
          <cell r="F367" t="e">
            <v>#REF!</v>
          </cell>
          <cell r="G367" t="str">
            <v>As per mailing address</v>
          </cell>
          <cell r="H367" t="str">
            <v>Mrs Jane Kay</v>
          </cell>
          <cell r="I367" t="str">
            <v>Childminder</v>
          </cell>
          <cell r="J367" t="str">
            <v xml:space="preserve">01522 703118 </v>
          </cell>
          <cell r="K367" t="str">
            <v>janekay@spectrumcounselling.orangehome.co.uk</v>
          </cell>
          <cell r="L367" t="str">
            <v>17 Bridge Street</v>
          </cell>
          <cell r="N367" t="str">
            <v>Saxilby</v>
          </cell>
          <cell r="O367" t="str">
            <v>Lincoln</v>
          </cell>
          <cell r="P367" t="str">
            <v>LN1 2PZ</v>
          </cell>
          <cell r="S367">
            <v>401842</v>
          </cell>
          <cell r="T367" t="str">
            <v>Good</v>
          </cell>
          <cell r="U367">
            <v>40316</v>
          </cell>
          <cell r="X367" t="str">
            <v>Childminder</v>
          </cell>
          <cell r="Y367" t="str">
            <v>Childminder</v>
          </cell>
          <cell r="Z367" t="str">
            <v>Childminder</v>
          </cell>
          <cell r="AA367" t="str">
            <v>n/a</v>
          </cell>
          <cell r="AB367" t="str">
            <v>Sole Trader</v>
          </cell>
          <cell r="AD367" t="str">
            <v>EYE</v>
          </cell>
          <cell r="AE367" t="str">
            <v>Yes</v>
          </cell>
          <cell r="AF367" t="str">
            <v>Yes</v>
          </cell>
          <cell r="AG367" t="str">
            <v>Yes</v>
          </cell>
          <cell r="AI367">
            <v>323883</v>
          </cell>
          <cell r="AJ367" t="str">
            <v>No</v>
          </cell>
          <cell r="AK367" t="str">
            <v>No</v>
          </cell>
          <cell r="AL367" t="str">
            <v>No</v>
          </cell>
        </row>
        <row r="368">
          <cell r="A368">
            <v>683872</v>
          </cell>
          <cell r="B368" t="str">
            <v>Mrs L Daniel</v>
          </cell>
          <cell r="C368" t="e">
            <v>#REF!</v>
          </cell>
          <cell r="D368" t="e">
            <v>#REF!</v>
          </cell>
          <cell r="E368" t="str">
            <v>LN4 4LL</v>
          </cell>
          <cell r="F368" t="e">
            <v>#REF!</v>
          </cell>
          <cell r="G368" t="str">
            <v>As per mailing address</v>
          </cell>
          <cell r="H368" t="str">
            <v>Louise Daniel</v>
          </cell>
          <cell r="I368" t="str">
            <v>Childminder</v>
          </cell>
          <cell r="J368" t="str">
            <v>01526 345406</v>
          </cell>
          <cell r="K368" t="str">
            <v>loobydaniel@live.co.uk</v>
          </cell>
          <cell r="L368" t="str">
            <v>31B Lodge Road</v>
          </cell>
          <cell r="O368" t="str">
            <v>Tattershall</v>
          </cell>
          <cell r="P368" t="str">
            <v>LN4 4LL</v>
          </cell>
          <cell r="S368">
            <v>306790</v>
          </cell>
          <cell r="T368" t="str">
            <v>Good</v>
          </cell>
          <cell r="U368">
            <v>42166</v>
          </cell>
          <cell r="V368" t="str">
            <v>Good</v>
          </cell>
          <cell r="W368">
            <v>39875</v>
          </cell>
          <cell r="X368" t="str">
            <v>Childminder</v>
          </cell>
          <cell r="Y368" t="str">
            <v>Childminder</v>
          </cell>
          <cell r="Z368" t="str">
            <v>Childminder</v>
          </cell>
          <cell r="AA368" t="str">
            <v>n/a</v>
          </cell>
          <cell r="AB368" t="str">
            <v>Sole Trader</v>
          </cell>
          <cell r="AD368" t="str">
            <v>EYE</v>
          </cell>
          <cell r="AE368" t="str">
            <v>Yes</v>
          </cell>
          <cell r="AF368" t="str">
            <v>No</v>
          </cell>
          <cell r="AG368" t="str">
            <v>Yes</v>
          </cell>
          <cell r="AI368">
            <v>314222</v>
          </cell>
          <cell r="AJ368" t="str">
            <v>No</v>
          </cell>
          <cell r="AK368" t="str">
            <v>No</v>
          </cell>
          <cell r="AL368" t="str">
            <v>No</v>
          </cell>
        </row>
        <row r="369">
          <cell r="A369">
            <v>546536</v>
          </cell>
          <cell r="B369" t="str">
            <v>Munchkins Kindergarten</v>
          </cell>
          <cell r="C369" t="e">
            <v>#REF!</v>
          </cell>
          <cell r="D369" t="e">
            <v>#REF!</v>
          </cell>
          <cell r="E369" t="str">
            <v>PE11 2XA</v>
          </cell>
          <cell r="F369" t="e">
            <v>#REF!</v>
          </cell>
          <cell r="G369" t="str">
            <v>As per mailing address</v>
          </cell>
          <cell r="H369" t="str">
            <v xml:space="preserve">Sam Cornwell </v>
          </cell>
          <cell r="I369" t="str">
            <v>Manager</v>
          </cell>
          <cell r="J369" t="str">
            <v>01775 718708</v>
          </cell>
          <cell r="K369" t="str">
            <v>munchkinskindergarten@gmail.com</v>
          </cell>
          <cell r="L369" t="str">
            <v>St Peters Lodge</v>
          </cell>
          <cell r="M369" t="str">
            <v>Priory Road</v>
          </cell>
          <cell r="O369" t="str">
            <v>Spalding</v>
          </cell>
          <cell r="P369" t="str">
            <v>PE11 2XA</v>
          </cell>
          <cell r="R369" t="str">
            <v xml:space="preserve">Sam Cornwell </v>
          </cell>
          <cell r="S369">
            <v>358868</v>
          </cell>
          <cell r="T369" t="str">
            <v>Good</v>
          </cell>
          <cell r="U369">
            <v>41191</v>
          </cell>
          <cell r="V369" t="str">
            <v>Satisfactory</v>
          </cell>
          <cell r="W369">
            <v>39785</v>
          </cell>
          <cell r="X369" t="str">
            <v>FDC</v>
          </cell>
          <cell r="Y369" t="str">
            <v>Private</v>
          </cell>
          <cell r="Z369" t="str">
            <v>Private Owner</v>
          </cell>
          <cell r="AA369" t="str">
            <v>n/a</v>
          </cell>
          <cell r="AB369" t="str">
            <v>Companies House</v>
          </cell>
          <cell r="AC369" t="str">
            <v>06293824</v>
          </cell>
          <cell r="AD369" t="str">
            <v>EYE</v>
          </cell>
          <cell r="AE369" t="str">
            <v>Yes</v>
          </cell>
          <cell r="AF369" t="str">
            <v>No</v>
          </cell>
          <cell r="AG369" t="str">
            <v>Yes</v>
          </cell>
          <cell r="AI369">
            <v>306197</v>
          </cell>
          <cell r="AJ369" t="str">
            <v>No</v>
          </cell>
          <cell r="AK369" t="str">
            <v>No</v>
          </cell>
          <cell r="AL369" t="str">
            <v>No</v>
          </cell>
        </row>
        <row r="370">
          <cell r="A370">
            <v>511798</v>
          </cell>
          <cell r="B370" t="str">
            <v>My Nursery</v>
          </cell>
          <cell r="C370" t="e">
            <v>#REF!</v>
          </cell>
          <cell r="D370" t="e">
            <v>#REF!</v>
          </cell>
          <cell r="E370" t="str">
            <v>NG31 6PB</v>
          </cell>
          <cell r="F370" t="e">
            <v>#REF!</v>
          </cell>
          <cell r="G370" t="str">
            <v>As per mailing address</v>
          </cell>
          <cell r="H370" t="str">
            <v>Roxanne Michelson</v>
          </cell>
          <cell r="I370" t="str">
            <v>Manager</v>
          </cell>
          <cell r="J370" t="str">
            <v>01476 592904</v>
          </cell>
          <cell r="K370" t="str">
            <v>mail@mynursery.me</v>
          </cell>
          <cell r="L370" t="str">
            <v>Conduit Lane</v>
          </cell>
          <cell r="O370" t="str">
            <v>Grantham</v>
          </cell>
          <cell r="P370" t="str">
            <v>NG31 6PB</v>
          </cell>
          <cell r="S370">
            <v>423021</v>
          </cell>
          <cell r="T370" t="str">
            <v>Good</v>
          </cell>
          <cell r="U370">
            <v>41723</v>
          </cell>
          <cell r="V370" t="str">
            <v>Inadequate</v>
          </cell>
          <cell r="W370">
            <v>41586</v>
          </cell>
          <cell r="X370" t="str">
            <v>FDC</v>
          </cell>
          <cell r="Y370" t="str">
            <v>Private</v>
          </cell>
          <cell r="Z370" t="str">
            <v>Private Owner</v>
          </cell>
          <cell r="AA370" t="str">
            <v>n/a</v>
          </cell>
          <cell r="AB370" t="str">
            <v>Companies House</v>
          </cell>
          <cell r="AC370" t="str">
            <v>07409616</v>
          </cell>
          <cell r="AD370" t="str">
            <v>EYE</v>
          </cell>
          <cell r="AE370" t="str">
            <v>Yes</v>
          </cell>
          <cell r="AF370" t="str">
            <v>Yes</v>
          </cell>
          <cell r="AG370" t="str">
            <v>Yes</v>
          </cell>
          <cell r="AI370">
            <v>309694</v>
          </cell>
          <cell r="AJ370" t="str">
            <v>No</v>
          </cell>
          <cell r="AK370" t="str">
            <v>No</v>
          </cell>
          <cell r="AL370" t="str">
            <v>No</v>
          </cell>
        </row>
        <row r="371">
          <cell r="A371">
            <v>684077</v>
          </cell>
          <cell r="B371" t="str">
            <v>Neil Kay Ofsted Registered Childminder</v>
          </cell>
          <cell r="C371" t="e">
            <v>#REF!</v>
          </cell>
          <cell r="D371" t="e">
            <v>#REF!</v>
          </cell>
          <cell r="E371" t="str">
            <v>LN1 2PZ</v>
          </cell>
          <cell r="F371" t="e">
            <v>#REF!</v>
          </cell>
          <cell r="G371" t="str">
            <v>As per mailing address</v>
          </cell>
          <cell r="H371" t="str">
            <v>Neil Kay</v>
          </cell>
          <cell r="I371" t="str">
            <v>Childminder</v>
          </cell>
          <cell r="J371" t="str">
            <v>01522703118</v>
          </cell>
          <cell r="K371" t="str">
            <v>neil@neilkay.wanadoo.co.uk</v>
          </cell>
          <cell r="L371" t="str">
            <v>17 Bridge Street</v>
          </cell>
          <cell r="N371" t="str">
            <v>Saxilby</v>
          </cell>
          <cell r="O371" t="str">
            <v>Lincoln</v>
          </cell>
          <cell r="P371" t="str">
            <v>LN1 2PZ</v>
          </cell>
          <cell r="R371" t="str">
            <v>Neil Kay</v>
          </cell>
          <cell r="S371">
            <v>684077</v>
          </cell>
          <cell r="T371" t="str">
            <v>Awaiting</v>
          </cell>
          <cell r="U371" t="str">
            <v>Awaiting</v>
          </cell>
          <cell r="X371" t="str">
            <v>Childminder</v>
          </cell>
          <cell r="Y371" t="str">
            <v>Childminder</v>
          </cell>
          <cell r="Z371" t="str">
            <v>Childminder</v>
          </cell>
          <cell r="AA371" t="str">
            <v>n/a</v>
          </cell>
          <cell r="AB371" t="str">
            <v>Sole Trader</v>
          </cell>
          <cell r="AD371" t="str">
            <v>EYE</v>
          </cell>
          <cell r="AE371" t="str">
            <v>Yes</v>
          </cell>
          <cell r="AF371" t="str">
            <v>Yes</v>
          </cell>
          <cell r="AG371" t="str">
            <v>Yes</v>
          </cell>
          <cell r="AI371">
            <v>324083</v>
          </cell>
          <cell r="AJ371" t="str">
            <v>No</v>
          </cell>
          <cell r="AK371" t="str">
            <v>Yes</v>
          </cell>
          <cell r="AL371" t="str">
            <v>No</v>
          </cell>
        </row>
        <row r="372">
          <cell r="A372">
            <v>684069</v>
          </cell>
          <cell r="B372" t="str">
            <v>Nicki Hunt Childminding</v>
          </cell>
          <cell r="C372" t="e">
            <v>#REF!</v>
          </cell>
          <cell r="D372" t="e">
            <v>#REF!</v>
          </cell>
          <cell r="E372" t="str">
            <v>LN4 1PS</v>
          </cell>
          <cell r="F372" t="e">
            <v>#REF!</v>
          </cell>
          <cell r="G372" t="str">
            <v>As per mailing address</v>
          </cell>
          <cell r="H372" t="str">
            <v>Nicki Hunt</v>
          </cell>
          <cell r="I372" t="str">
            <v>Childminder</v>
          </cell>
          <cell r="J372" t="str">
            <v>01522801168</v>
          </cell>
          <cell r="K372" t="str">
            <v>nicki.hunt@hotmail.co.uk</v>
          </cell>
          <cell r="L372" t="str">
            <v>3 Forsythia Close</v>
          </cell>
          <cell r="M372" t="str">
            <v>Branston</v>
          </cell>
          <cell r="O372" t="str">
            <v>Lincoln</v>
          </cell>
          <cell r="P372" t="str">
            <v>LN4 1PS</v>
          </cell>
          <cell r="S372">
            <v>441761</v>
          </cell>
          <cell r="T372" t="str">
            <v>Good</v>
          </cell>
          <cell r="U372">
            <v>41129</v>
          </cell>
          <cell r="X372" t="str">
            <v>Childminder</v>
          </cell>
          <cell r="Y372" t="str">
            <v>Childminder</v>
          </cell>
          <cell r="Z372" t="str">
            <v>Childminder</v>
          </cell>
          <cell r="AA372" t="str">
            <v>n/a</v>
          </cell>
          <cell r="AB372" t="str">
            <v>Sole Trader</v>
          </cell>
          <cell r="AD372" t="str">
            <v>EYE</v>
          </cell>
          <cell r="AE372" t="str">
            <v>Yes</v>
          </cell>
          <cell r="AF372" t="str">
            <v>Yes</v>
          </cell>
          <cell r="AG372" t="str">
            <v>Yes</v>
          </cell>
          <cell r="AI372">
            <v>323393</v>
          </cell>
          <cell r="AJ372" t="str">
            <v>No</v>
          </cell>
          <cell r="AK372" t="str">
            <v>Yes</v>
          </cell>
          <cell r="AL372" t="str">
            <v>No</v>
          </cell>
        </row>
        <row r="373">
          <cell r="A373">
            <v>683919</v>
          </cell>
          <cell r="B373" t="str">
            <v>Nickie's Little Tinkers</v>
          </cell>
          <cell r="C373" t="e">
            <v>#REF!</v>
          </cell>
          <cell r="D373" t="e">
            <v>#REF!</v>
          </cell>
          <cell r="E373" t="str">
            <v>NG34 7NH</v>
          </cell>
          <cell r="F373" t="e">
            <v>#REF!</v>
          </cell>
          <cell r="G373" t="str">
            <v>As per mailing address</v>
          </cell>
          <cell r="H373" t="str">
            <v>Nicole Allen</v>
          </cell>
          <cell r="I373" t="str">
            <v>Childminder</v>
          </cell>
          <cell r="J373" t="str">
            <v>01529 304108</v>
          </cell>
          <cell r="K373" t="str">
            <v>nickiegallen@gmail.com</v>
          </cell>
          <cell r="L373" t="str">
            <v>12 Queen Street</v>
          </cell>
          <cell r="O373" t="str">
            <v>Sleaford</v>
          </cell>
          <cell r="P373" t="str">
            <v>NG34 7NH</v>
          </cell>
          <cell r="S373">
            <v>414289</v>
          </cell>
          <cell r="T373" t="str">
            <v>Good</v>
          </cell>
          <cell r="U373">
            <v>40808</v>
          </cell>
          <cell r="X373" t="str">
            <v>Childminder</v>
          </cell>
          <cell r="Y373" t="str">
            <v>Childminder</v>
          </cell>
          <cell r="Z373" t="str">
            <v>Childminder</v>
          </cell>
          <cell r="AA373" t="str">
            <v>n/a</v>
          </cell>
          <cell r="AB373" t="str">
            <v>Sole Trader</v>
          </cell>
          <cell r="AD373" t="str">
            <v>EYE</v>
          </cell>
          <cell r="AE373" t="str">
            <v>Yes</v>
          </cell>
          <cell r="AF373" t="str">
            <v>Yes</v>
          </cell>
          <cell r="AG373" t="str">
            <v>Yes</v>
          </cell>
          <cell r="AI373">
            <v>316606</v>
          </cell>
          <cell r="AJ373" t="str">
            <v>No</v>
          </cell>
          <cell r="AK373" t="str">
            <v>No</v>
          </cell>
          <cell r="AL373" t="str">
            <v>No</v>
          </cell>
        </row>
        <row r="374">
          <cell r="A374">
            <v>684110</v>
          </cell>
          <cell r="B374" t="str">
            <v>Nicola Gunn</v>
          </cell>
          <cell r="C374" t="e">
            <v>#REF!</v>
          </cell>
          <cell r="D374" t="e">
            <v>#REF!</v>
          </cell>
          <cell r="E374" t="str">
            <v>PE10 0LN</v>
          </cell>
          <cell r="F374" t="e">
            <v>#REF!</v>
          </cell>
          <cell r="G374" t="str">
            <v>As per mailing address</v>
          </cell>
          <cell r="H374" t="str">
            <v>Nicola Gunn</v>
          </cell>
          <cell r="I374" t="str">
            <v>Manager</v>
          </cell>
          <cell r="J374" t="str">
            <v>01778591197</v>
          </cell>
          <cell r="K374" t="str">
            <v>misschiefschildcare@gmail.com</v>
          </cell>
          <cell r="L374" t="str">
            <v>7 Scottlethorpe Road</v>
          </cell>
          <cell r="N374" t="str">
            <v>Edenham</v>
          </cell>
          <cell r="O374" t="str">
            <v>Bourne</v>
          </cell>
          <cell r="P374" t="str">
            <v>PE10 0LN</v>
          </cell>
          <cell r="R374" t="str">
            <v>Nicola Gunn</v>
          </cell>
          <cell r="S374">
            <v>418049</v>
          </cell>
          <cell r="T374" t="str">
            <v>Good</v>
          </cell>
          <cell r="U374">
            <v>41972</v>
          </cell>
          <cell r="X374" t="str">
            <v>Childminder</v>
          </cell>
          <cell r="Y374" t="str">
            <v>Childminder</v>
          </cell>
          <cell r="Z374" t="str">
            <v>Childminder</v>
          </cell>
          <cell r="AA374" t="str">
            <v>n/a</v>
          </cell>
          <cell r="AB374" t="str">
            <v>Sole Trader</v>
          </cell>
          <cell r="AC374" t="str">
            <v>Nicola Gunn</v>
          </cell>
          <cell r="AD374" t="str">
            <v>EYE</v>
          </cell>
          <cell r="AE374" t="str">
            <v>Yes</v>
          </cell>
          <cell r="AF374" t="str">
            <v>Yes</v>
          </cell>
          <cell r="AG374" t="str">
            <v>Yes</v>
          </cell>
          <cell r="AI374">
            <v>327060</v>
          </cell>
          <cell r="AK374" t="str">
            <v>Yes</v>
          </cell>
        </row>
        <row r="375">
          <cell r="A375">
            <v>683866</v>
          </cell>
          <cell r="B375" t="str">
            <v>Nikki's Childminding</v>
          </cell>
          <cell r="C375" t="e">
            <v>#REF!</v>
          </cell>
          <cell r="D375" t="e">
            <v>#REF!</v>
          </cell>
          <cell r="E375" t="str">
            <v>PE20 1DP</v>
          </cell>
          <cell r="F375" t="e">
            <v>#REF!</v>
          </cell>
          <cell r="G375" t="str">
            <v>As per mailing address</v>
          </cell>
          <cell r="H375" t="str">
            <v>Nikki Parsons</v>
          </cell>
          <cell r="I375" t="str">
            <v>Childminder</v>
          </cell>
          <cell r="J375" t="str">
            <v>07932 813677</v>
          </cell>
          <cell r="K375" t="str">
            <v>nparsons71@googlemail.com</v>
          </cell>
          <cell r="L375" t="str">
            <v>1 Cleymond Chase</v>
          </cell>
          <cell r="N375" t="str">
            <v>Kirton</v>
          </cell>
          <cell r="O375" t="str">
            <v>Boston</v>
          </cell>
          <cell r="P375" t="str">
            <v>PE20 1DP</v>
          </cell>
          <cell r="S375">
            <v>372460</v>
          </cell>
          <cell r="T375" t="str">
            <v>Good</v>
          </cell>
          <cell r="U375">
            <v>39783</v>
          </cell>
          <cell r="X375" t="str">
            <v>Childminder</v>
          </cell>
          <cell r="Y375" t="str">
            <v>Childminder</v>
          </cell>
          <cell r="Z375" t="str">
            <v>Childminder</v>
          </cell>
          <cell r="AA375" t="str">
            <v>n/a</v>
          </cell>
          <cell r="AB375" t="str">
            <v>Sole Trader</v>
          </cell>
          <cell r="AD375" t="str">
            <v>EYE</v>
          </cell>
          <cell r="AE375" t="str">
            <v>Yes</v>
          </cell>
          <cell r="AF375" t="str">
            <v>No</v>
          </cell>
          <cell r="AG375" t="str">
            <v>Yes</v>
          </cell>
          <cell r="AI375">
            <v>314223</v>
          </cell>
          <cell r="AJ375" t="str">
            <v>No</v>
          </cell>
          <cell r="AK375" t="str">
            <v>No</v>
          </cell>
          <cell r="AL375" t="str">
            <v>No</v>
          </cell>
        </row>
        <row r="376">
          <cell r="A376">
            <v>683810</v>
          </cell>
          <cell r="B376" t="str">
            <v>Nini Childcare</v>
          </cell>
          <cell r="C376" t="e">
            <v>#REF!</v>
          </cell>
          <cell r="D376" t="e">
            <v>#REF!</v>
          </cell>
          <cell r="E376" t="str">
            <v>NG31 7PJ</v>
          </cell>
          <cell r="F376" t="e">
            <v>#REF!</v>
          </cell>
          <cell r="G376" t="str">
            <v>As per mailing address</v>
          </cell>
          <cell r="H376" t="str">
            <v xml:space="preserve">Aureni Silveira Dos Santos </v>
          </cell>
          <cell r="I376" t="str">
            <v>Childminder</v>
          </cell>
          <cell r="J376" t="str">
            <v>01476 575171/ 07756 762638</v>
          </cell>
          <cell r="K376" t="str">
            <v>aurisantossp@hotmail.com</v>
          </cell>
          <cell r="L376" t="str">
            <v>52 Hillingford Way</v>
          </cell>
          <cell r="O376" t="str">
            <v>Grantham</v>
          </cell>
          <cell r="P376" t="str">
            <v>NG31 7PJ</v>
          </cell>
          <cell r="S376">
            <v>379646</v>
          </cell>
          <cell r="T376" t="str">
            <v>Good</v>
          </cell>
          <cell r="U376">
            <v>41430</v>
          </cell>
          <cell r="X376" t="str">
            <v>Childminder</v>
          </cell>
          <cell r="Y376" t="str">
            <v>Childminder</v>
          </cell>
          <cell r="Z376" t="str">
            <v>Childminder</v>
          </cell>
          <cell r="AA376" t="str">
            <v>n/a</v>
          </cell>
          <cell r="AB376" t="str">
            <v>Sole Trader</v>
          </cell>
          <cell r="AD376" t="str">
            <v>EYE</v>
          </cell>
          <cell r="AE376" t="str">
            <v>Yes</v>
          </cell>
          <cell r="AF376" t="str">
            <v>No</v>
          </cell>
          <cell r="AG376" t="str">
            <v>Yes</v>
          </cell>
          <cell r="AI376">
            <v>307408</v>
          </cell>
          <cell r="AJ376" t="str">
            <v>No</v>
          </cell>
          <cell r="AK376" t="str">
            <v>No</v>
          </cell>
          <cell r="AL376" t="str">
            <v>No</v>
          </cell>
        </row>
        <row r="377">
          <cell r="A377">
            <v>546521</v>
          </cell>
          <cell r="B377" t="str">
            <v>North Somercotes Playgroup</v>
          </cell>
          <cell r="C377" t="e">
            <v>#REF!</v>
          </cell>
          <cell r="D377" t="e">
            <v>#REF!</v>
          </cell>
          <cell r="E377" t="str">
            <v>LN11 7QB</v>
          </cell>
          <cell r="F377" t="e">
            <v>#REF!</v>
          </cell>
          <cell r="G377" t="str">
            <v>As per mailing address</v>
          </cell>
          <cell r="H377" t="str">
            <v>Stephanie Morrow</v>
          </cell>
          <cell r="I377" t="str">
            <v>Manager</v>
          </cell>
          <cell r="J377" t="str">
            <v>01507 359330</v>
          </cell>
          <cell r="K377" t="str">
            <v>northsomercotesplaygroup@outlook.com</v>
          </cell>
          <cell r="L377" t="str">
            <v>North Somercotes Primary</v>
          </cell>
          <cell r="M377" t="str">
            <v>School Lane</v>
          </cell>
          <cell r="N377" t="str">
            <v>North Somercotes</v>
          </cell>
          <cell r="P377" t="str">
            <v>LN11 7QB</v>
          </cell>
          <cell r="R377" t="str">
            <v>Simon Waumsley</v>
          </cell>
          <cell r="S377">
            <v>451962</v>
          </cell>
          <cell r="T377" t="str">
            <v>Good</v>
          </cell>
          <cell r="U377">
            <v>41330</v>
          </cell>
          <cell r="V377" t="str">
            <v>Good</v>
          </cell>
          <cell r="W377">
            <v>40994</v>
          </cell>
          <cell r="X377" t="str">
            <v>FDC</v>
          </cell>
          <cell r="Y377" t="str">
            <v>Voluntary</v>
          </cell>
          <cell r="Z377" t="str">
            <v>Committee</v>
          </cell>
          <cell r="AA377" t="str">
            <v>Hayley Pemberton</v>
          </cell>
          <cell r="AB377" t="str">
            <v>Charity</v>
          </cell>
          <cell r="AC377">
            <v>1035651</v>
          </cell>
          <cell r="AD377" t="str">
            <v>EYE</v>
          </cell>
          <cell r="AE377" t="str">
            <v>Yes</v>
          </cell>
          <cell r="AF377" t="str">
            <v>No</v>
          </cell>
          <cell r="AG377" t="str">
            <v>Yes</v>
          </cell>
          <cell r="AI377">
            <v>304683</v>
          </cell>
          <cell r="AJ377" t="str">
            <v>No</v>
          </cell>
          <cell r="AK377" t="str">
            <v>No</v>
          </cell>
          <cell r="AL377" t="str">
            <v>No</v>
          </cell>
        </row>
        <row r="378">
          <cell r="A378">
            <v>684003</v>
          </cell>
          <cell r="B378" t="str">
            <v>Nutwood Day Nursery</v>
          </cell>
          <cell r="C378" t="e">
            <v>#REF!</v>
          </cell>
          <cell r="D378" t="e">
            <v>#REF!</v>
          </cell>
          <cell r="E378" t="str">
            <v>LN6 8RY</v>
          </cell>
          <cell r="F378" t="e">
            <v>#REF!</v>
          </cell>
          <cell r="G378" t="str">
            <v>As per mailing address</v>
          </cell>
          <cell r="H378" t="str">
            <v>Suzie Whittaker</v>
          </cell>
          <cell r="I378" t="str">
            <v>Acting Manager</v>
          </cell>
          <cell r="J378" t="str">
            <v xml:space="preserve">01522 576716 </v>
          </cell>
          <cell r="K378" t="str">
            <v>nutwooddaynursery@gmail.com</v>
          </cell>
          <cell r="L378" t="str">
            <v>553 Newark Road</v>
          </cell>
          <cell r="O378" t="str">
            <v>Lincoln</v>
          </cell>
          <cell r="P378" t="str">
            <v>LN6 8RY</v>
          </cell>
          <cell r="R378" t="str">
            <v>Alison Wright</v>
          </cell>
          <cell r="S378">
            <v>484244</v>
          </cell>
          <cell r="T378" t="str">
            <v>Outstanding</v>
          </cell>
          <cell r="U378">
            <v>42566</v>
          </cell>
          <cell r="X378" t="str">
            <v>FDC</v>
          </cell>
          <cell r="Y378" t="str">
            <v>Private</v>
          </cell>
          <cell r="Z378" t="str">
            <v>Private Owner</v>
          </cell>
          <cell r="AA378" t="str">
            <v>n/a</v>
          </cell>
          <cell r="AB378" t="str">
            <v>Companies House</v>
          </cell>
          <cell r="AC378">
            <v>6396918</v>
          </cell>
          <cell r="AD378" t="str">
            <v>EYE</v>
          </cell>
          <cell r="AE378" t="str">
            <v>Yes</v>
          </cell>
          <cell r="AF378" t="str">
            <v>Yes</v>
          </cell>
          <cell r="AG378" t="str">
            <v>Yes</v>
          </cell>
          <cell r="AI378">
            <v>318352</v>
          </cell>
          <cell r="AJ378" t="str">
            <v>No</v>
          </cell>
          <cell r="AK378" t="str">
            <v>No</v>
          </cell>
          <cell r="AL378" t="str">
            <v>No</v>
          </cell>
        </row>
        <row r="379">
          <cell r="A379">
            <v>509152</v>
          </cell>
          <cell r="B379" t="str">
            <v>Orchard Childminding</v>
          </cell>
          <cell r="C379" t="e">
            <v>#REF!</v>
          </cell>
          <cell r="D379" t="e">
            <v>#REF!</v>
          </cell>
          <cell r="E379" t="str">
            <v>LN1 2AE</v>
          </cell>
          <cell r="F379" t="e">
            <v>#REF!</v>
          </cell>
          <cell r="G379" t="str">
            <v>As per mailing address</v>
          </cell>
          <cell r="H379" t="str">
            <v>Anita Gelder</v>
          </cell>
          <cell r="I379" t="str">
            <v>Childminder</v>
          </cell>
          <cell r="J379" t="str">
            <v>01427 787661</v>
          </cell>
          <cell r="K379" t="str">
            <v>orchardchildminding@yahoo.com; louise.gelder11@btinternet.com</v>
          </cell>
          <cell r="L379" t="str">
            <v>23A High Street</v>
          </cell>
          <cell r="N379" t="str">
            <v>Sturton by Stow</v>
          </cell>
          <cell r="O379" t="str">
            <v>Lincoln</v>
          </cell>
          <cell r="P379" t="str">
            <v>LN1 2AE</v>
          </cell>
          <cell r="S379">
            <v>208644</v>
          </cell>
          <cell r="T379" t="str">
            <v>Good</v>
          </cell>
          <cell r="U379">
            <v>41900</v>
          </cell>
          <cell r="V379" t="str">
            <v>Good</v>
          </cell>
          <cell r="W379">
            <v>40099</v>
          </cell>
          <cell r="X379" t="str">
            <v>Childminder</v>
          </cell>
          <cell r="Y379" t="str">
            <v>Childminder</v>
          </cell>
          <cell r="Z379" t="str">
            <v>Childminder</v>
          </cell>
          <cell r="AA379" t="str">
            <v>n/a</v>
          </cell>
          <cell r="AB379" t="str">
            <v>Sole Trader</v>
          </cell>
          <cell r="AD379" t="str">
            <v>EYE</v>
          </cell>
          <cell r="AE379" t="str">
            <v>Yes</v>
          </cell>
          <cell r="AF379" t="str">
            <v>Yes</v>
          </cell>
          <cell r="AG379" t="str">
            <v>Yes</v>
          </cell>
          <cell r="AI379">
            <v>311266</v>
          </cell>
          <cell r="AJ379" t="str">
            <v>No</v>
          </cell>
          <cell r="AK379" t="str">
            <v>No</v>
          </cell>
          <cell r="AL379" t="str">
            <v>No</v>
          </cell>
        </row>
        <row r="380">
          <cell r="A380">
            <v>683990</v>
          </cell>
          <cell r="B380" t="str">
            <v>Pansy Potters Childcare</v>
          </cell>
          <cell r="C380" t="e">
            <v>#REF!</v>
          </cell>
          <cell r="D380" t="e">
            <v>#REF!</v>
          </cell>
          <cell r="E380" t="str">
            <v>LN5 8QX</v>
          </cell>
          <cell r="F380" t="e">
            <v>#REF!</v>
          </cell>
          <cell r="G380" t="str">
            <v>As per mailing address</v>
          </cell>
          <cell r="H380" t="str">
            <v>Donna Meanwell</v>
          </cell>
          <cell r="I380" t="str">
            <v>Childminder</v>
          </cell>
          <cell r="J380" t="str">
            <v xml:space="preserve">01522 889315 </v>
          </cell>
          <cell r="K380" t="str">
            <v>Pansypottersdonna@hotmail.co.uk</v>
          </cell>
          <cell r="L380" t="str">
            <v>21 Elder Street</v>
          </cell>
          <cell r="N380" t="str">
            <v>Bracebridge</v>
          </cell>
          <cell r="O380" t="str">
            <v>Lincoln</v>
          </cell>
          <cell r="P380" t="str">
            <v>LN5 8QX</v>
          </cell>
          <cell r="S380">
            <v>263632</v>
          </cell>
          <cell r="T380" t="str">
            <v>Inadequate</v>
          </cell>
          <cell r="U380">
            <v>42489</v>
          </cell>
          <cell r="V380" t="str">
            <v>Good</v>
          </cell>
          <cell r="W380">
            <v>41673</v>
          </cell>
          <cell r="X380" t="str">
            <v>Childminder</v>
          </cell>
          <cell r="Y380" t="str">
            <v>Childminder</v>
          </cell>
          <cell r="Z380" t="str">
            <v>Childminder</v>
          </cell>
          <cell r="AA380" t="str">
            <v>n/a</v>
          </cell>
          <cell r="AB380" t="str">
            <v>Sole Trader</v>
          </cell>
          <cell r="AD380" t="str">
            <v>EYE (on hold)</v>
          </cell>
          <cell r="AE380" t="str">
            <v>Yes</v>
          </cell>
          <cell r="AF380" t="str">
            <v>Yes</v>
          </cell>
          <cell r="AG380" t="str">
            <v>Yes (on hold)</v>
          </cell>
          <cell r="AI380">
            <v>303754</v>
          </cell>
          <cell r="AJ380" t="str">
            <v>No</v>
          </cell>
          <cell r="AK380" t="str">
            <v>No</v>
          </cell>
          <cell r="AL380" t="str">
            <v>No</v>
          </cell>
        </row>
        <row r="381">
          <cell r="A381">
            <v>546520</v>
          </cell>
          <cell r="B381" t="str">
            <v>Paper Moon Day Nursery Boultham Park Road</v>
          </cell>
          <cell r="C381" t="e">
            <v>#REF!</v>
          </cell>
          <cell r="D381" t="e">
            <v>#REF!</v>
          </cell>
          <cell r="E381" t="str">
            <v>LN6 7TH</v>
          </cell>
          <cell r="F381" t="e">
            <v>#REF!</v>
          </cell>
          <cell r="G381" t="str">
            <v>As per mailing address</v>
          </cell>
          <cell r="H381" t="str">
            <v>Kelly Martin</v>
          </cell>
          <cell r="I381" t="str">
            <v>Manager</v>
          </cell>
          <cell r="J381" t="str">
            <v>01522 560562 / 07973561945</v>
          </cell>
          <cell r="K381" t="str">
            <v>papermoonlincoln2@tiscali.co.uk; papermoonnurseries@outlook.com</v>
          </cell>
          <cell r="M381" t="str">
            <v>104 Boultham Park Road</v>
          </cell>
          <cell r="O381" t="str">
            <v>Lincoln</v>
          </cell>
          <cell r="P381" t="str">
            <v>LN6 7TH</v>
          </cell>
          <cell r="R381" t="str">
            <v>Faye Blow</v>
          </cell>
          <cell r="S381">
            <v>272011</v>
          </cell>
          <cell r="T381" t="str">
            <v>Good</v>
          </cell>
          <cell r="U381">
            <v>40889</v>
          </cell>
          <cell r="V381" t="str">
            <v>Good</v>
          </cell>
          <cell r="W381">
            <v>39462</v>
          </cell>
          <cell r="X381" t="str">
            <v>FDC</v>
          </cell>
          <cell r="Y381" t="str">
            <v>Private</v>
          </cell>
          <cell r="Z381" t="str">
            <v>Private Owner</v>
          </cell>
          <cell r="AA381" t="str">
            <v>n/a</v>
          </cell>
          <cell r="AB381" t="str">
            <v>Companies House</v>
          </cell>
          <cell r="AC381" t="str">
            <v>04885570</v>
          </cell>
          <cell r="AD381" t="str">
            <v>EYE</v>
          </cell>
          <cell r="AE381" t="str">
            <v>Yes</v>
          </cell>
          <cell r="AF381" t="str">
            <v>No</v>
          </cell>
          <cell r="AG381" t="str">
            <v>Yes</v>
          </cell>
          <cell r="AI381">
            <v>304682</v>
          </cell>
          <cell r="AJ381" t="str">
            <v>No</v>
          </cell>
          <cell r="AK381" t="str">
            <v>No</v>
          </cell>
          <cell r="AL381" t="str">
            <v>No</v>
          </cell>
        </row>
        <row r="382">
          <cell r="A382">
            <v>510992</v>
          </cell>
          <cell r="B382" t="str">
            <v>Paper Moon Day Nursery Jasmin Road</v>
          </cell>
          <cell r="C382" t="e">
            <v>#REF!</v>
          </cell>
          <cell r="D382" t="e">
            <v>#REF!</v>
          </cell>
          <cell r="E382" t="str">
            <v>LN6 0QQ</v>
          </cell>
          <cell r="F382" t="e">
            <v>#REF!</v>
          </cell>
          <cell r="G382" t="str">
            <v>As per mailing address</v>
          </cell>
          <cell r="H382" t="str">
            <v>Anna Morris</v>
          </cell>
          <cell r="I382" t="str">
            <v>Manager</v>
          </cell>
          <cell r="J382" t="str">
            <v>01522 681681</v>
          </cell>
          <cell r="K382" t="str">
            <v>papermoonlincoln1@tiscali.co.uk; papermoonnurseries@outlook.com</v>
          </cell>
          <cell r="M382" t="str">
            <v>Jasmin Road</v>
          </cell>
          <cell r="O382" t="str">
            <v>Lincoln</v>
          </cell>
          <cell r="P382" t="str">
            <v>LN6 0QQ</v>
          </cell>
          <cell r="R382" t="str">
            <v>Sam Marriss</v>
          </cell>
          <cell r="S382">
            <v>253695</v>
          </cell>
          <cell r="T382" t="str">
            <v>Good</v>
          </cell>
          <cell r="U382">
            <v>41611</v>
          </cell>
          <cell r="V382" t="str">
            <v>Good</v>
          </cell>
          <cell r="W382">
            <v>40015</v>
          </cell>
          <cell r="X382" t="str">
            <v>FDC</v>
          </cell>
          <cell r="Y382" t="str">
            <v>Private</v>
          </cell>
          <cell r="Z382" t="str">
            <v>Private Owner</v>
          </cell>
          <cell r="AA382" t="str">
            <v>n/a</v>
          </cell>
          <cell r="AB382" t="str">
            <v>Companies House</v>
          </cell>
          <cell r="AC382" t="str">
            <v>02147519</v>
          </cell>
          <cell r="AD382" t="str">
            <v>EYE</v>
          </cell>
          <cell r="AE382" t="str">
            <v>Yes</v>
          </cell>
          <cell r="AF382" t="str">
            <v>Yes</v>
          </cell>
          <cell r="AG382" t="str">
            <v>Yes</v>
          </cell>
          <cell r="AI382">
            <v>301072</v>
          </cell>
          <cell r="AJ382" t="str">
            <v>No</v>
          </cell>
          <cell r="AK382" t="str">
            <v>No</v>
          </cell>
          <cell r="AL382" t="str">
            <v>No</v>
          </cell>
        </row>
        <row r="383">
          <cell r="A383">
            <v>515290</v>
          </cell>
          <cell r="B383" t="str">
            <v>Park School Day Nursery</v>
          </cell>
          <cell r="C383" t="e">
            <v>#REF!</v>
          </cell>
          <cell r="D383" t="e">
            <v>#REF!</v>
          </cell>
          <cell r="E383" t="str">
            <v>LN6 9QS</v>
          </cell>
          <cell r="F383" t="e">
            <v>#REF!</v>
          </cell>
          <cell r="G383" t="str">
            <v>As per mailing address</v>
          </cell>
          <cell r="H383" t="str">
            <v>Janet Burrows</v>
          </cell>
          <cell r="I383" t="str">
            <v>Acting Manager</v>
          </cell>
          <cell r="J383" t="str">
            <v>01522 681019</v>
          </cell>
          <cell r="K383" t="str">
            <v>parkschoolnursery@gmail.com</v>
          </cell>
          <cell r="M383" t="str">
            <v>School Lane</v>
          </cell>
          <cell r="N383" t="str">
            <v>North Hykeham</v>
          </cell>
          <cell r="O383" t="str">
            <v>Lincoln</v>
          </cell>
          <cell r="P383" t="str">
            <v>LN6 9QS</v>
          </cell>
          <cell r="R383" t="str">
            <v>Amelia Wells</v>
          </cell>
          <cell r="S383">
            <v>253735</v>
          </cell>
          <cell r="T383" t="str">
            <v>Good</v>
          </cell>
          <cell r="U383">
            <v>42061</v>
          </cell>
          <cell r="V383" t="str">
            <v>Good</v>
          </cell>
          <cell r="W383">
            <v>40071</v>
          </cell>
          <cell r="X383" t="str">
            <v>FDC</v>
          </cell>
          <cell r="Y383" t="str">
            <v>Private</v>
          </cell>
          <cell r="Z383" t="str">
            <v>Private Owner</v>
          </cell>
          <cell r="AA383" t="str">
            <v>n/a</v>
          </cell>
          <cell r="AB383" t="str">
            <v>Sole Trader</v>
          </cell>
          <cell r="AC383" t="str">
            <v>MAUREEN GAMMON</v>
          </cell>
          <cell r="AD383" t="str">
            <v>EYE</v>
          </cell>
          <cell r="AE383" t="str">
            <v>Yes</v>
          </cell>
          <cell r="AF383" t="str">
            <v>No</v>
          </cell>
          <cell r="AG383" t="str">
            <v>Yes</v>
          </cell>
          <cell r="AI383">
            <v>301079</v>
          </cell>
          <cell r="AJ383" t="str">
            <v>No</v>
          </cell>
          <cell r="AK383" t="str">
            <v>No</v>
          </cell>
          <cell r="AL383" t="str">
            <v>No</v>
          </cell>
        </row>
        <row r="384">
          <cell r="A384">
            <v>683993</v>
          </cell>
          <cell r="B384" t="str">
            <v>Paula Lee Childminding</v>
          </cell>
          <cell r="C384" t="e">
            <v>#REF!</v>
          </cell>
          <cell r="D384" t="e">
            <v>#REF!</v>
          </cell>
          <cell r="E384" t="str">
            <v>LN4 4HB</v>
          </cell>
          <cell r="F384" t="e">
            <v>#REF!</v>
          </cell>
          <cell r="G384" t="str">
            <v>As per mailing address</v>
          </cell>
          <cell r="H384" t="str">
            <v>Paula Lee</v>
          </cell>
          <cell r="I384" t="str">
            <v>Childminder</v>
          </cell>
          <cell r="J384" t="str">
            <v>01526 342721</v>
          </cell>
          <cell r="K384" t="str">
            <v>paulalee001@hotmail.com</v>
          </cell>
          <cell r="L384" t="str">
            <v>5 Harness Drive</v>
          </cell>
          <cell r="N384" t="str">
            <v>Tattershall</v>
          </cell>
          <cell r="O384" t="str">
            <v>Lincoln</v>
          </cell>
          <cell r="P384" t="str">
            <v>LN4 4HB</v>
          </cell>
          <cell r="S384">
            <v>236302</v>
          </cell>
          <cell r="T384" t="str">
            <v>Good</v>
          </cell>
          <cell r="U384">
            <v>42187</v>
          </cell>
          <cell r="V384" t="str">
            <v>Good</v>
          </cell>
          <cell r="W384">
            <v>39828</v>
          </cell>
          <cell r="X384" t="str">
            <v>Childminder</v>
          </cell>
          <cell r="Y384" t="str">
            <v>Childminder</v>
          </cell>
          <cell r="Z384" t="str">
            <v>Childminder</v>
          </cell>
          <cell r="AA384" t="str">
            <v>n/a</v>
          </cell>
          <cell r="AB384" t="str">
            <v>Sole Trader</v>
          </cell>
          <cell r="AD384" t="str">
            <v>EYE</v>
          </cell>
          <cell r="AE384" t="str">
            <v>Yes</v>
          </cell>
          <cell r="AF384" t="str">
            <v>No</v>
          </cell>
          <cell r="AG384" t="str">
            <v>Yes</v>
          </cell>
          <cell r="AI384">
            <v>317318</v>
          </cell>
          <cell r="AJ384" t="str">
            <v>No</v>
          </cell>
          <cell r="AK384" t="str">
            <v>No</v>
          </cell>
          <cell r="AL384" t="str">
            <v>No</v>
          </cell>
        </row>
        <row r="385">
          <cell r="A385">
            <v>684140</v>
          </cell>
          <cell r="B385" t="str">
            <v>Peek-a-boo Childminding Services</v>
          </cell>
          <cell r="C385" t="e">
            <v>#REF!</v>
          </cell>
          <cell r="D385" t="e">
            <v>#REF!</v>
          </cell>
          <cell r="E385" t="str">
            <v>NG31 7RQ</v>
          </cell>
          <cell r="F385" t="e">
            <v>#REF!</v>
          </cell>
          <cell r="G385" t="str">
            <v>As per mailing address</v>
          </cell>
          <cell r="H385" t="str">
            <v>Sara Esteves</v>
          </cell>
          <cell r="I385" t="str">
            <v>Childminder</v>
          </cell>
          <cell r="J385" t="str">
            <v>07809 417361</v>
          </cell>
          <cell r="K385" t="str">
            <v>sara_esteves_999@hotmail.com</v>
          </cell>
          <cell r="L385" t="str">
            <v>3 Sturrock Court</v>
          </cell>
          <cell r="O385" t="str">
            <v>Grantham</v>
          </cell>
          <cell r="P385" t="str">
            <v>NG31 7RQ</v>
          </cell>
          <cell r="R385" t="str">
            <v>Sara Esteves</v>
          </cell>
          <cell r="S385" t="str">
            <v>EY499287</v>
          </cell>
          <cell r="T385" t="str">
            <v>Good</v>
          </cell>
          <cell r="U385">
            <v>42539</v>
          </cell>
          <cell r="X385" t="str">
            <v>Childminder</v>
          </cell>
          <cell r="Y385" t="str">
            <v>Childminder</v>
          </cell>
          <cell r="Z385" t="str">
            <v>Childminder</v>
          </cell>
          <cell r="AA385" t="str">
            <v>n/a</v>
          </cell>
          <cell r="AB385" t="str">
            <v>Sole Trader</v>
          </cell>
          <cell r="AD385" t="str">
            <v>EYE</v>
          </cell>
          <cell r="AE385" t="str">
            <v>Yes</v>
          </cell>
          <cell r="AF385" t="str">
            <v>Yes</v>
          </cell>
          <cell r="AG385" t="str">
            <v>No</v>
          </cell>
          <cell r="AI385">
            <v>329748</v>
          </cell>
          <cell r="AK385" t="str">
            <v>Yes</v>
          </cell>
          <cell r="AL385" t="str">
            <v>Yes</v>
          </cell>
        </row>
        <row r="386">
          <cell r="A386">
            <v>514318</v>
          </cell>
          <cell r="B386" t="str">
            <v>Pegasus Nursery</v>
          </cell>
          <cell r="C386" t="e">
            <v>#REF!</v>
          </cell>
          <cell r="D386" t="e">
            <v>#REF!</v>
          </cell>
          <cell r="E386" t="str">
            <v>LN8 3TA</v>
          </cell>
          <cell r="F386" t="e">
            <v>#REF!</v>
          </cell>
          <cell r="G386" t="str">
            <v>As per mailing address</v>
          </cell>
          <cell r="H386" t="str">
            <v>Mandy Ashley</v>
          </cell>
          <cell r="I386" t="str">
            <v>Supervisor</v>
          </cell>
          <cell r="J386" t="str">
            <v>01673 828187</v>
          </cell>
          <cell r="K386" t="str">
            <v>pegasuschildcare@btconnect.com</v>
          </cell>
          <cell r="L386" t="str">
            <v>Pegasus Childcare Centre</v>
          </cell>
          <cell r="M386" t="str">
            <v>Main Street</v>
          </cell>
          <cell r="N386" t="str">
            <v>Osgodby</v>
          </cell>
          <cell r="O386" t="str">
            <v>Market Rasen</v>
          </cell>
          <cell r="P386" t="str">
            <v>LN8 3TA</v>
          </cell>
          <cell r="R386" t="str">
            <v>Mandy Ashley/ Eleni Quilter</v>
          </cell>
          <cell r="T386" t="str">
            <v>Good</v>
          </cell>
          <cell r="U386">
            <v>42347</v>
          </cell>
          <cell r="V386" t="str">
            <v>Requires Improvement</v>
          </cell>
          <cell r="W386">
            <v>39819</v>
          </cell>
          <cell r="X386" t="str">
            <v>FDC</v>
          </cell>
          <cell r="Y386" t="str">
            <v>Voluntary</v>
          </cell>
          <cell r="Z386" t="str">
            <v>Committee</v>
          </cell>
          <cell r="AA386" t="str">
            <v>Paula Bailey</v>
          </cell>
          <cell r="AB386" t="str">
            <v>Charity</v>
          </cell>
          <cell r="AC386">
            <v>1072319</v>
          </cell>
          <cell r="AD386" t="str">
            <v>EYE</v>
          </cell>
          <cell r="AE386" t="str">
            <v>Yes</v>
          </cell>
          <cell r="AF386" t="str">
            <v>Yes</v>
          </cell>
          <cell r="AG386" t="str">
            <v>Yes</v>
          </cell>
          <cell r="AI386">
            <v>301093</v>
          </cell>
          <cell r="AJ386" t="str">
            <v>Yes</v>
          </cell>
          <cell r="AK386" t="str">
            <v>Yes</v>
          </cell>
          <cell r="AL386" t="str">
            <v>Yes</v>
          </cell>
        </row>
        <row r="387">
          <cell r="A387">
            <v>684113</v>
          </cell>
          <cell r="B387" t="str">
            <v>Penny Gillyett</v>
          </cell>
          <cell r="C387" t="e">
            <v>#REF!</v>
          </cell>
          <cell r="D387" t="e">
            <v>#REF!</v>
          </cell>
          <cell r="E387" t="str">
            <v>LN1 3XD</v>
          </cell>
          <cell r="F387" t="e">
            <v>#REF!</v>
          </cell>
          <cell r="G387" t="str">
            <v>As per mailing address</v>
          </cell>
          <cell r="H387" t="str">
            <v>Penny Gillyett</v>
          </cell>
          <cell r="I387" t="str">
            <v>Childminder</v>
          </cell>
          <cell r="J387" t="str">
            <v>07828050215</v>
          </cell>
          <cell r="K387" t="str">
            <v>pennypolish@hotmail.com</v>
          </cell>
          <cell r="L387" t="str">
            <v>333 Burton Road</v>
          </cell>
          <cell r="O387" t="str">
            <v>Lincoln</v>
          </cell>
          <cell r="P387" t="str">
            <v>LN1 3XD</v>
          </cell>
          <cell r="R387" t="str">
            <v>Penny Gillyett</v>
          </cell>
          <cell r="S387">
            <v>413844</v>
          </cell>
          <cell r="T387" t="str">
            <v>Good</v>
          </cell>
          <cell r="U387">
            <v>42159</v>
          </cell>
          <cell r="X387" t="str">
            <v>Childminder</v>
          </cell>
          <cell r="Y387" t="str">
            <v>Childminder</v>
          </cell>
          <cell r="Z387" t="str">
            <v>Childminder</v>
          </cell>
          <cell r="AA387" t="str">
            <v>n/a</v>
          </cell>
          <cell r="AB387" t="str">
            <v>Sole Trader</v>
          </cell>
          <cell r="AD387" t="str">
            <v>EYE</v>
          </cell>
          <cell r="AE387" t="str">
            <v>Yes</v>
          </cell>
          <cell r="AF387" t="str">
            <v>Yes</v>
          </cell>
          <cell r="AG387" t="str">
            <v>Yes</v>
          </cell>
          <cell r="AI387">
            <v>327230</v>
          </cell>
          <cell r="AK387" t="str">
            <v>Yes</v>
          </cell>
        </row>
        <row r="388">
          <cell r="A388">
            <v>546579</v>
          </cell>
          <cell r="B388" t="str">
            <v>Phoenix Montessori</v>
          </cell>
          <cell r="C388" t="e">
            <v>#REF!</v>
          </cell>
          <cell r="D388" t="e">
            <v>#REF!</v>
          </cell>
          <cell r="E388" t="str">
            <v>PE12 9EA</v>
          </cell>
          <cell r="F388" t="e">
            <v>#REF!</v>
          </cell>
          <cell r="G388" t="str">
            <v>As per mailing address</v>
          </cell>
          <cell r="H388" t="str">
            <v>Christine Greenwood</v>
          </cell>
          <cell r="I388" t="str">
            <v>Manager</v>
          </cell>
          <cell r="J388" t="str">
            <v xml:space="preserve">01406 364919 </v>
          </cell>
          <cell r="K388" t="str">
            <v>longsutton@phoenix-montessori.co.uk</v>
          </cell>
          <cell r="L388" t="str">
            <v>United Reform Church</v>
          </cell>
          <cell r="M388" t="str">
            <v>London Road,</v>
          </cell>
          <cell r="N388" t="str">
            <v>Long Sutton</v>
          </cell>
          <cell r="O388" t="str">
            <v>Spalding</v>
          </cell>
          <cell r="P388" t="str">
            <v>PE12 9EA</v>
          </cell>
          <cell r="S388">
            <v>412834</v>
          </cell>
          <cell r="T388" t="str">
            <v>Good</v>
          </cell>
          <cell r="U388">
            <v>42432</v>
          </cell>
          <cell r="V388" t="str">
            <v>Outstanding</v>
          </cell>
          <cell r="W388">
            <v>40722</v>
          </cell>
          <cell r="X388" t="str">
            <v>FDC</v>
          </cell>
          <cell r="Y388" t="str">
            <v>Independent</v>
          </cell>
          <cell r="Z388" t="str">
            <v>Board of trustees</v>
          </cell>
          <cell r="AA388" t="str">
            <v>n/a</v>
          </cell>
          <cell r="AB388" t="str">
            <v>Companies House</v>
          </cell>
          <cell r="AC388" t="str">
            <v>05292418</v>
          </cell>
          <cell r="AD388" t="str">
            <v>EYE</v>
          </cell>
          <cell r="AE388" t="str">
            <v>Yes</v>
          </cell>
          <cell r="AF388" t="str">
            <v>No</v>
          </cell>
          <cell r="AG388" t="str">
            <v>Yes</v>
          </cell>
          <cell r="AI388">
            <v>302375</v>
          </cell>
          <cell r="AJ388" t="str">
            <v>No</v>
          </cell>
          <cell r="AK388" t="str">
            <v>No</v>
          </cell>
          <cell r="AL388" t="str">
            <v>No</v>
          </cell>
        </row>
        <row r="389">
          <cell r="A389">
            <v>514553</v>
          </cell>
          <cell r="B389" t="str">
            <v>Pilgrim Hospital Day Nursery</v>
          </cell>
          <cell r="C389" t="e">
            <v>#REF!</v>
          </cell>
          <cell r="D389" t="e">
            <v>#REF!</v>
          </cell>
          <cell r="E389" t="str">
            <v>PE21 9QS</v>
          </cell>
          <cell r="F389" t="e">
            <v>#REF!</v>
          </cell>
          <cell r="G389" t="str">
            <v>As per mailing address</v>
          </cell>
          <cell r="H389" t="str">
            <v>Louise Cross/ Kayley Brittain</v>
          </cell>
          <cell r="I389" t="str">
            <v>Acting Manager/ Manager</v>
          </cell>
          <cell r="J389" t="str">
            <v>01205 445870/ 07891 97969</v>
          </cell>
          <cell r="K389" t="str">
            <v>pilgrimdaynursery@googlemail.com; amandagilbert@forunderfives.co.uk</v>
          </cell>
          <cell r="L389" t="str">
            <v>Pilgrim Hospital</v>
          </cell>
          <cell r="M389" t="str">
            <v>Sibsey Road</v>
          </cell>
          <cell r="O389" t="str">
            <v>Boston</v>
          </cell>
          <cell r="P389" t="str">
            <v>PE21 9QS</v>
          </cell>
          <cell r="R389" t="str">
            <v>Katie Blackwell</v>
          </cell>
          <cell r="S389">
            <v>359423</v>
          </cell>
          <cell r="T389" t="str">
            <v>Good</v>
          </cell>
          <cell r="U389">
            <v>42383</v>
          </cell>
          <cell r="V389" t="str">
            <v>Outstanding</v>
          </cell>
          <cell r="W389">
            <v>40974</v>
          </cell>
          <cell r="X389" t="str">
            <v>FDC</v>
          </cell>
          <cell r="Y389" t="str">
            <v>Private</v>
          </cell>
          <cell r="Z389" t="str">
            <v>Private Owner</v>
          </cell>
          <cell r="AA389" t="str">
            <v>n/a</v>
          </cell>
          <cell r="AB389" t="str">
            <v>Companies House</v>
          </cell>
          <cell r="AC389" t="str">
            <v>02490035</v>
          </cell>
          <cell r="AD389" t="str">
            <v>EYE</v>
          </cell>
          <cell r="AE389" t="str">
            <v>Yes</v>
          </cell>
          <cell r="AF389" t="str">
            <v>No</v>
          </cell>
          <cell r="AG389" t="str">
            <v>Yes</v>
          </cell>
          <cell r="AI389">
            <v>303221</v>
          </cell>
          <cell r="AJ389" t="str">
            <v>Yes</v>
          </cell>
          <cell r="AK389" t="str">
            <v>Yes</v>
          </cell>
          <cell r="AL389" t="str">
            <v>Yes</v>
          </cell>
        </row>
        <row r="390">
          <cell r="A390">
            <v>546440</v>
          </cell>
          <cell r="B390" t="str">
            <v>Pinchbeck Penguins Playgroup</v>
          </cell>
          <cell r="C390" t="e">
            <v>#REF!</v>
          </cell>
          <cell r="D390" t="e">
            <v>#REF!</v>
          </cell>
          <cell r="E390" t="str">
            <v>PE11 3RA</v>
          </cell>
          <cell r="F390" t="e">
            <v>#REF!</v>
          </cell>
          <cell r="G390" t="str">
            <v>As per mailing address</v>
          </cell>
          <cell r="H390" t="str">
            <v>Sue Frappiano</v>
          </cell>
          <cell r="I390" t="str">
            <v>Manager</v>
          </cell>
          <cell r="J390" t="str">
            <v>07511 079507/ 01775 713977</v>
          </cell>
          <cell r="K390" t="str">
            <v>pinchbeckpenguins@googlemail.com</v>
          </cell>
          <cell r="L390" t="str">
            <v>Baptist Church Hall</v>
          </cell>
          <cell r="M390" t="str">
            <v>Knight Street</v>
          </cell>
          <cell r="N390" t="str">
            <v>Pinchbeck</v>
          </cell>
          <cell r="O390" t="str">
            <v>Spalding</v>
          </cell>
          <cell r="P390" t="str">
            <v>PE11 3RA</v>
          </cell>
          <cell r="R390" t="str">
            <v>Sarah Watson</v>
          </cell>
          <cell r="S390">
            <v>343011</v>
          </cell>
          <cell r="T390" t="str">
            <v>Good</v>
          </cell>
          <cell r="U390">
            <v>41817</v>
          </cell>
          <cell r="V390" t="str">
            <v>Good</v>
          </cell>
          <cell r="W390">
            <v>40574</v>
          </cell>
          <cell r="X390" t="str">
            <v>Sessional</v>
          </cell>
          <cell r="Y390" t="str">
            <v>Voluntary</v>
          </cell>
          <cell r="Z390" t="str">
            <v>Committee</v>
          </cell>
          <cell r="AA390" t="str">
            <v>Kerri Anne Neal</v>
          </cell>
          <cell r="AD390" t="str">
            <v>EYE</v>
          </cell>
          <cell r="AE390" t="str">
            <v>Yes</v>
          </cell>
          <cell r="AF390" t="str">
            <v>No</v>
          </cell>
          <cell r="AG390" t="str">
            <v>Yes</v>
          </cell>
          <cell r="AI390">
            <v>302617</v>
          </cell>
          <cell r="AJ390" t="str">
            <v>No</v>
          </cell>
          <cell r="AK390" t="str">
            <v>No</v>
          </cell>
          <cell r="AL390" t="str">
            <v>No</v>
          </cell>
        </row>
        <row r="391">
          <cell r="A391">
            <v>599159</v>
          </cell>
          <cell r="B391" t="str">
            <v>Play Barn</v>
          </cell>
          <cell r="C391" t="e">
            <v>#REF!</v>
          </cell>
          <cell r="D391" t="e">
            <v>#REF!</v>
          </cell>
          <cell r="E391" t="str">
            <v>PE22 7TD</v>
          </cell>
          <cell r="F391" t="e">
            <v>#REF!</v>
          </cell>
          <cell r="G391" t="str">
            <v>As per mailing address</v>
          </cell>
          <cell r="H391" t="str">
            <v>Helen Peers</v>
          </cell>
          <cell r="I391" t="str">
            <v>Childminder</v>
          </cell>
          <cell r="J391" t="str">
            <v>07769 340897</v>
          </cell>
          <cell r="K391" t="str">
            <v>helenpeers@hotmail.co.uk</v>
          </cell>
          <cell r="L391" t="str">
            <v>Moorland Farm Cottage</v>
          </cell>
          <cell r="M391" t="str">
            <v>Tumby Lane</v>
          </cell>
          <cell r="N391" t="str">
            <v>Tumby</v>
          </cell>
          <cell r="P391" t="str">
            <v>PE22 7TD</v>
          </cell>
          <cell r="S391">
            <v>432690</v>
          </cell>
          <cell r="T391" t="str">
            <v>Good</v>
          </cell>
          <cell r="U391">
            <v>42310</v>
          </cell>
          <cell r="V391" t="str">
            <v>Good</v>
          </cell>
          <cell r="W391">
            <v>40975</v>
          </cell>
          <cell r="X391" t="str">
            <v>Childminder</v>
          </cell>
          <cell r="Y391" t="str">
            <v>Childminder</v>
          </cell>
          <cell r="Z391" t="str">
            <v>Childminder</v>
          </cell>
          <cell r="AA391" t="str">
            <v>n/a</v>
          </cell>
          <cell r="AB391" t="str">
            <v>Sole Trader</v>
          </cell>
          <cell r="AD391" t="str">
            <v>EYE</v>
          </cell>
          <cell r="AE391" t="str">
            <v>Yes</v>
          </cell>
          <cell r="AF391" t="str">
            <v>Yes</v>
          </cell>
          <cell r="AG391" t="str">
            <v>Yes</v>
          </cell>
          <cell r="AI391">
            <v>311619</v>
          </cell>
          <cell r="AJ391" t="str">
            <v>No</v>
          </cell>
          <cell r="AK391" t="str">
            <v>No</v>
          </cell>
          <cell r="AL391" t="str">
            <v>No</v>
          </cell>
        </row>
        <row r="392">
          <cell r="A392">
            <v>510913</v>
          </cell>
          <cell r="B392" t="str">
            <v>Portland Kindergarten</v>
          </cell>
          <cell r="C392" t="e">
            <v>#REF!</v>
          </cell>
          <cell r="D392" t="e">
            <v>#REF!</v>
          </cell>
          <cell r="E392" t="str">
            <v>LN5 7DB</v>
          </cell>
          <cell r="F392" t="e">
            <v>#REF!</v>
          </cell>
          <cell r="G392" t="str">
            <v>As per mailing address</v>
          </cell>
          <cell r="H392" t="str">
            <v>Linda Xenos</v>
          </cell>
          <cell r="I392" t="str">
            <v>Manager</v>
          </cell>
          <cell r="J392" t="str">
            <v>01522 528524</v>
          </cell>
          <cell r="K392" t="str">
            <v>lindaxenos@portlandkindergarten.co.uk</v>
          </cell>
          <cell r="M392" t="str">
            <v>35 Tentercroft Street</v>
          </cell>
          <cell r="O392" t="str">
            <v>Lincoln</v>
          </cell>
          <cell r="P392" t="str">
            <v>LN5 7DB</v>
          </cell>
          <cell r="S392">
            <v>253508</v>
          </cell>
          <cell r="T392" t="str">
            <v>Good</v>
          </cell>
          <cell r="U392">
            <v>41662</v>
          </cell>
          <cell r="V392" t="str">
            <v>Good</v>
          </cell>
          <cell r="W392">
            <v>39864</v>
          </cell>
          <cell r="X392" t="str">
            <v>FDC</v>
          </cell>
          <cell r="Y392" t="str">
            <v>Private</v>
          </cell>
          <cell r="Z392" t="str">
            <v>Private Owner</v>
          </cell>
          <cell r="AA392" t="str">
            <v>n/a</v>
          </cell>
          <cell r="AB392" t="str">
            <v>Companies House</v>
          </cell>
          <cell r="AC392" t="str">
            <v>04444149</v>
          </cell>
          <cell r="AD392" t="str">
            <v>EYE</v>
          </cell>
          <cell r="AE392" t="str">
            <v>Yes</v>
          </cell>
          <cell r="AF392" t="str">
            <v>Yes</v>
          </cell>
          <cell r="AG392" t="str">
            <v>Yes</v>
          </cell>
          <cell r="AI392">
            <v>301123</v>
          </cell>
          <cell r="AJ392" t="str">
            <v>No</v>
          </cell>
          <cell r="AK392" t="str">
            <v>No</v>
          </cell>
          <cell r="AL392" t="str">
            <v>No</v>
          </cell>
        </row>
        <row r="393">
          <cell r="A393">
            <v>683922</v>
          </cell>
          <cell r="B393" t="str">
            <v>Positive Childcare</v>
          </cell>
          <cell r="C393" t="str">
            <v>West Lindsey</v>
          </cell>
          <cell r="D393" t="str">
            <v>Scotter</v>
          </cell>
          <cell r="E393" t="str">
            <v>DN21 3TE</v>
          </cell>
          <cell r="F393" t="str">
            <v>Hemswell CC</v>
          </cell>
          <cell r="G393" t="str">
            <v>As per mailing address</v>
          </cell>
          <cell r="H393" t="str">
            <v>Sharon Williams/ Jason Williams</v>
          </cell>
          <cell r="I393" t="str">
            <v>Childminder</v>
          </cell>
          <cell r="J393" t="str">
            <v>07984 639011</v>
          </cell>
          <cell r="K393" t="str">
            <v>happypositive1@me.com</v>
          </cell>
          <cell r="L393" t="str">
            <v xml:space="preserve">5 Barlings close </v>
          </cell>
          <cell r="N393" t="str">
            <v>Scotter</v>
          </cell>
          <cell r="O393" t="str">
            <v>Gainsborough</v>
          </cell>
          <cell r="P393" t="str">
            <v xml:space="preserve">DN21 3TE </v>
          </cell>
          <cell r="S393">
            <v>364097</v>
          </cell>
          <cell r="T393" t="str">
            <v>Good</v>
          </cell>
          <cell r="U393">
            <v>41793</v>
          </cell>
          <cell r="X393" t="str">
            <v>Childminder</v>
          </cell>
          <cell r="Y393" t="str">
            <v>Childminder</v>
          </cell>
          <cell r="Z393" t="str">
            <v>Childminder</v>
          </cell>
          <cell r="AA393" t="str">
            <v>n/a</v>
          </cell>
          <cell r="AB393" t="str">
            <v>Sole Trader</v>
          </cell>
          <cell r="AD393" t="str">
            <v>EYE</v>
          </cell>
          <cell r="AE393" t="str">
            <v>Yes</v>
          </cell>
          <cell r="AF393" t="str">
            <v>Yes</v>
          </cell>
          <cell r="AG393" t="str">
            <v>Yes</v>
          </cell>
          <cell r="AI393">
            <v>306481</v>
          </cell>
          <cell r="AJ393" t="str">
            <v>No</v>
          </cell>
          <cell r="AK393" t="str">
            <v>No</v>
          </cell>
          <cell r="AL393" t="str">
            <v>No</v>
          </cell>
        </row>
        <row r="394">
          <cell r="A394">
            <v>524655</v>
          </cell>
          <cell r="B394" t="str">
            <v>Potterhanworth Preschool</v>
          </cell>
          <cell r="C394" t="e">
            <v>#REF!</v>
          </cell>
          <cell r="D394" t="e">
            <v>#REF!</v>
          </cell>
          <cell r="E394" t="str">
            <v>LN4 2DT</v>
          </cell>
          <cell r="F394" t="e">
            <v>#REF!</v>
          </cell>
          <cell r="G394" t="str">
            <v>As per mailing address</v>
          </cell>
          <cell r="H394" t="str">
            <v>Teresa Hake</v>
          </cell>
          <cell r="I394" t="str">
            <v>Manager</v>
          </cell>
          <cell r="J394" t="str">
            <v>01522 797408/ 07943 347626</v>
          </cell>
          <cell r="K394" t="str">
            <v>potterhanworthpreschool@googlemail.com; teresahake@gmail.com</v>
          </cell>
          <cell r="L394" t="str">
            <v>The Dr. Richard Smith Memorial Hall</v>
          </cell>
          <cell r="N394" t="str">
            <v>Potterhanworth</v>
          </cell>
          <cell r="O394" t="str">
            <v>Lincoln</v>
          </cell>
          <cell r="P394" t="str">
            <v>LN4 2DT</v>
          </cell>
          <cell r="R394" t="str">
            <v>Sandra Donnor</v>
          </cell>
          <cell r="S394">
            <v>260017</v>
          </cell>
          <cell r="T394" t="str">
            <v>Good</v>
          </cell>
          <cell r="U394">
            <v>42067</v>
          </cell>
          <cell r="V394" t="str">
            <v>Good</v>
          </cell>
          <cell r="W394">
            <v>39973</v>
          </cell>
          <cell r="X394" t="str">
            <v>Sessional</v>
          </cell>
          <cell r="Y394" t="str">
            <v>Voluntary</v>
          </cell>
          <cell r="Z394" t="str">
            <v>Committee</v>
          </cell>
          <cell r="AA394" t="str">
            <v>Alice Lee</v>
          </cell>
          <cell r="AB394" t="str">
            <v>Sole Trader</v>
          </cell>
          <cell r="AC394" t="str">
            <v>DEBBIE CHALLINOR</v>
          </cell>
          <cell r="AD394" t="str">
            <v>EYE</v>
          </cell>
          <cell r="AE394" t="str">
            <v>Yes</v>
          </cell>
          <cell r="AF394" t="str">
            <v>Yes</v>
          </cell>
          <cell r="AG394" t="str">
            <v>Yes</v>
          </cell>
          <cell r="AI394">
            <v>301131</v>
          </cell>
          <cell r="AJ394" t="str">
            <v>No</v>
          </cell>
          <cell r="AK394" t="str">
            <v>No</v>
          </cell>
          <cell r="AL394" t="str">
            <v>No</v>
          </cell>
        </row>
        <row r="395">
          <cell r="A395">
            <v>524787</v>
          </cell>
          <cell r="B395" t="str">
            <v>Prelude Nursery</v>
          </cell>
          <cell r="C395" t="e">
            <v>#REF!</v>
          </cell>
          <cell r="D395" t="e">
            <v>#REF!</v>
          </cell>
          <cell r="E395" t="str">
            <v>NG34 0DG</v>
          </cell>
          <cell r="F395" t="e">
            <v>#REF!</v>
          </cell>
          <cell r="G395" t="str">
            <v>As per mailing address</v>
          </cell>
          <cell r="H395" t="str">
            <v>Lisa Ladym</v>
          </cell>
          <cell r="I395" t="str">
            <v>Manager</v>
          </cell>
          <cell r="J395" t="str">
            <v>01529 455788</v>
          </cell>
          <cell r="K395" t="str">
            <v>info@preludenursery.co.uk</v>
          </cell>
          <cell r="M395" t="str">
            <v>High Street</v>
          </cell>
          <cell r="N395" t="str">
            <v>Osbournby</v>
          </cell>
          <cell r="O395" t="str">
            <v>Sleaford</v>
          </cell>
          <cell r="P395" t="str">
            <v>NG34 0DG</v>
          </cell>
          <cell r="R395" t="str">
            <v>Lisa Ladym</v>
          </cell>
          <cell r="S395">
            <v>253752</v>
          </cell>
          <cell r="T395" t="str">
            <v>Good</v>
          </cell>
          <cell r="U395">
            <v>42227</v>
          </cell>
          <cell r="V395" t="str">
            <v>Outstanding</v>
          </cell>
          <cell r="W395">
            <v>40598</v>
          </cell>
          <cell r="X395" t="str">
            <v>FDC</v>
          </cell>
          <cell r="Y395" t="str">
            <v>Private</v>
          </cell>
          <cell r="Z395" t="str">
            <v>Private Owner</v>
          </cell>
          <cell r="AA395" t="str">
            <v>n/a</v>
          </cell>
          <cell r="AB395" t="str">
            <v>Companies House</v>
          </cell>
          <cell r="AC395" t="str">
            <v>04286183</v>
          </cell>
          <cell r="AD395" t="str">
            <v>EYE</v>
          </cell>
          <cell r="AE395" t="str">
            <v>Yes</v>
          </cell>
          <cell r="AF395" t="str">
            <v>Yes</v>
          </cell>
          <cell r="AG395" t="str">
            <v>Yes</v>
          </cell>
          <cell r="AI395">
            <v>301135</v>
          </cell>
          <cell r="AJ395" t="str">
            <v>Yes</v>
          </cell>
          <cell r="AK395" t="str">
            <v>Yes</v>
          </cell>
          <cell r="AL395" t="str">
            <v>Yes</v>
          </cell>
        </row>
        <row r="396">
          <cell r="A396">
            <v>580068</v>
          </cell>
          <cell r="B396" t="str">
            <v>Puddle Ducks Day Care</v>
          </cell>
          <cell r="C396" t="e">
            <v>#REF!</v>
          </cell>
          <cell r="D396" t="e">
            <v>#REF!</v>
          </cell>
          <cell r="E396" t="str">
            <v>LN5 8RL</v>
          </cell>
          <cell r="F396" t="e">
            <v>#REF!</v>
          </cell>
          <cell r="G396" t="str">
            <v>As per mailing address</v>
          </cell>
          <cell r="H396" t="str">
            <v xml:space="preserve">Caroline Baker </v>
          </cell>
          <cell r="I396" t="str">
            <v>Childminder</v>
          </cell>
          <cell r="J396" t="str">
            <v>01522 521740</v>
          </cell>
          <cell r="K396" t="str">
            <v>simon.baker73@ntlworld.com</v>
          </cell>
          <cell r="L396" t="str">
            <v>35 Brant Road</v>
          </cell>
          <cell r="O396" t="str">
            <v>Lincoln</v>
          </cell>
          <cell r="P396" t="str">
            <v>LN5 8RL</v>
          </cell>
          <cell r="S396">
            <v>134497</v>
          </cell>
          <cell r="T396" t="str">
            <v>Outstanding</v>
          </cell>
          <cell r="U396">
            <v>42359</v>
          </cell>
          <cell r="V396" t="str">
            <v>Outstanding</v>
          </cell>
          <cell r="W396">
            <v>40610</v>
          </cell>
          <cell r="X396" t="str">
            <v>Childminder</v>
          </cell>
          <cell r="Y396" t="str">
            <v>Childminder</v>
          </cell>
          <cell r="Z396" t="str">
            <v>Childminder</v>
          </cell>
          <cell r="AA396" t="str">
            <v>n/a</v>
          </cell>
          <cell r="AB396" t="str">
            <v>Sole Trader</v>
          </cell>
          <cell r="AD396" t="str">
            <v>EYE</v>
          </cell>
          <cell r="AE396" t="str">
            <v>Yes</v>
          </cell>
          <cell r="AF396" t="str">
            <v>No</v>
          </cell>
          <cell r="AG396" t="str">
            <v>Yes</v>
          </cell>
          <cell r="AI396">
            <v>305129</v>
          </cell>
          <cell r="AJ396" t="str">
            <v>No</v>
          </cell>
          <cell r="AK396" t="str">
            <v>No</v>
          </cell>
          <cell r="AL396" t="str">
            <v>No</v>
          </cell>
        </row>
        <row r="397">
          <cell r="A397">
            <v>519970</v>
          </cell>
          <cell r="B397" t="str">
            <v>Puddle Ducks Day Nursery Spalding</v>
          </cell>
          <cell r="C397" t="e">
            <v>#REF!</v>
          </cell>
          <cell r="D397" t="e">
            <v>#REF!</v>
          </cell>
          <cell r="E397" t="str">
            <v>PE11 1UL</v>
          </cell>
          <cell r="F397" t="e">
            <v>#REF!</v>
          </cell>
          <cell r="G397" t="str">
            <v>As per mailing address</v>
          </cell>
          <cell r="H397" t="str">
            <v xml:space="preserve">Karen Brookes </v>
          </cell>
          <cell r="I397" t="str">
            <v>Manager</v>
          </cell>
          <cell r="J397" t="str">
            <v>01775 769798</v>
          </cell>
          <cell r="K397" t="str">
            <v>enquiries@puddleduckschildcare.co.uk</v>
          </cell>
          <cell r="L397" t="str">
            <v>Escalonia</v>
          </cell>
          <cell r="M397" t="str">
            <v>3 Holland Road</v>
          </cell>
          <cell r="O397" t="str">
            <v>Spalding</v>
          </cell>
          <cell r="P397" t="str">
            <v>PE11 1UL</v>
          </cell>
          <cell r="R397" t="str">
            <v>Karen Brooks</v>
          </cell>
          <cell r="S397">
            <v>371195</v>
          </cell>
          <cell r="T397" t="str">
            <v>Outstanding</v>
          </cell>
          <cell r="U397">
            <v>41820</v>
          </cell>
          <cell r="V397" t="str">
            <v>Good</v>
          </cell>
          <cell r="W397">
            <v>39785</v>
          </cell>
          <cell r="X397" t="str">
            <v>FDC</v>
          </cell>
          <cell r="Y397" t="str">
            <v>Private</v>
          </cell>
          <cell r="Z397" t="str">
            <v>Private Owner</v>
          </cell>
          <cell r="AA397" t="str">
            <v>n/a</v>
          </cell>
          <cell r="AB397" t="str">
            <v>Sole Trader</v>
          </cell>
          <cell r="AC397" t="str">
            <v>SHEONA SMITH</v>
          </cell>
          <cell r="AD397" t="str">
            <v>EYE</v>
          </cell>
          <cell r="AE397" t="str">
            <v>Yes</v>
          </cell>
          <cell r="AF397" t="str">
            <v>Yes</v>
          </cell>
          <cell r="AG397" t="str">
            <v>Yes</v>
          </cell>
          <cell r="AI397">
            <v>301147</v>
          </cell>
          <cell r="AJ397" t="str">
            <v>No</v>
          </cell>
          <cell r="AK397" t="str">
            <v>No</v>
          </cell>
          <cell r="AL397" t="str">
            <v>No</v>
          </cell>
        </row>
        <row r="398">
          <cell r="A398">
            <v>546495</v>
          </cell>
          <cell r="B398" t="str">
            <v>Puddle Ducks Preschool Alvingham</v>
          </cell>
          <cell r="C398" t="e">
            <v>#REF!</v>
          </cell>
          <cell r="D398" t="e">
            <v>#REF!</v>
          </cell>
          <cell r="E398" t="str">
            <v>LN11 0QD</v>
          </cell>
          <cell r="F398" t="e">
            <v>#REF!</v>
          </cell>
          <cell r="G398" t="str">
            <v>As per mailing address</v>
          </cell>
          <cell r="H398" t="str">
            <v>Victoria Stratford</v>
          </cell>
          <cell r="I398" t="str">
            <v>Supervisor</v>
          </cell>
          <cell r="J398" t="str">
            <v>01507 328213 / 07725325263</v>
          </cell>
          <cell r="K398" t="str">
            <v>puddleduckspreschoolalvingham@googlemail.com</v>
          </cell>
          <cell r="L398" t="str">
            <v>Abey Farm</v>
          </cell>
          <cell r="M398" t="str">
            <v>Church Lane</v>
          </cell>
          <cell r="N398" t="str">
            <v>Alvingham</v>
          </cell>
          <cell r="O398" t="str">
            <v>Louth</v>
          </cell>
          <cell r="P398" t="str">
            <v>LN11 0QD</v>
          </cell>
          <cell r="R398" t="str">
            <v>Victoria Stratford</v>
          </cell>
          <cell r="S398">
            <v>318294</v>
          </cell>
          <cell r="T398" t="str">
            <v>Good</v>
          </cell>
          <cell r="U398">
            <v>42312</v>
          </cell>
          <cell r="V398" t="str">
            <v>Good</v>
          </cell>
          <cell r="W398">
            <v>41046</v>
          </cell>
          <cell r="X398" t="str">
            <v>FDC</v>
          </cell>
          <cell r="Y398" t="str">
            <v>Voluntary</v>
          </cell>
          <cell r="Z398" t="str">
            <v>Committee</v>
          </cell>
          <cell r="AB398" t="str">
            <v>Partnership</v>
          </cell>
          <cell r="AC398" t="str">
            <v>VICTORIA AND JACQUELINE STRATFORD</v>
          </cell>
          <cell r="AD398" t="str">
            <v>EYE</v>
          </cell>
          <cell r="AE398" t="str">
            <v>Yes</v>
          </cell>
          <cell r="AF398" t="str">
            <v>Yes</v>
          </cell>
          <cell r="AG398" t="str">
            <v>Yes</v>
          </cell>
          <cell r="AI398">
            <v>304095</v>
          </cell>
          <cell r="AJ398" t="str">
            <v>Yes</v>
          </cell>
          <cell r="AK398" t="str">
            <v>Yes</v>
          </cell>
          <cell r="AL398" t="str">
            <v>Yes</v>
          </cell>
        </row>
        <row r="399">
          <cell r="A399">
            <v>546551</v>
          </cell>
          <cell r="B399" t="str">
            <v>Puddleducks Nursery and PreSchool Grantham</v>
          </cell>
          <cell r="C399" t="e">
            <v>#REF!</v>
          </cell>
          <cell r="D399" t="e">
            <v>#REF!</v>
          </cell>
          <cell r="E399" t="str">
            <v>NG31 6QU</v>
          </cell>
          <cell r="F399" t="e">
            <v>#REF!</v>
          </cell>
          <cell r="G399" t="str">
            <v>As per mailing address</v>
          </cell>
          <cell r="H399" t="str">
            <v>Julia Wilby</v>
          </cell>
          <cell r="I399" t="str">
            <v>Manager</v>
          </cell>
          <cell r="J399" t="str">
            <v>07736 246043</v>
          </cell>
          <cell r="K399" t="str">
            <v>juliakylewilby@gmail.com</v>
          </cell>
          <cell r="L399" t="str">
            <v>Welham Street</v>
          </cell>
          <cell r="O399" t="str">
            <v>Grantham</v>
          </cell>
          <cell r="P399" t="str">
            <v>NG31 6QU</v>
          </cell>
          <cell r="S399">
            <v>379408</v>
          </cell>
          <cell r="T399" t="str">
            <v>Good</v>
          </cell>
          <cell r="U399">
            <v>42144</v>
          </cell>
          <cell r="V399" t="str">
            <v>Good</v>
          </cell>
          <cell r="W399">
            <v>39967</v>
          </cell>
          <cell r="X399" t="str">
            <v>FDC</v>
          </cell>
          <cell r="Y399" t="str">
            <v>Private</v>
          </cell>
          <cell r="Z399" t="str">
            <v>Private Owner</v>
          </cell>
          <cell r="AA399" t="str">
            <v>n/a</v>
          </cell>
          <cell r="AB399" t="str">
            <v>Partnership</v>
          </cell>
          <cell r="AC399" t="str">
            <v>MELANIE BRICKLES AND JULIA WILBY</v>
          </cell>
          <cell r="AD399" t="str">
            <v>EYE</v>
          </cell>
          <cell r="AE399" t="str">
            <v>Yes</v>
          </cell>
          <cell r="AF399" t="str">
            <v>Yes</v>
          </cell>
          <cell r="AG399" t="str">
            <v>Yes</v>
          </cell>
          <cell r="AI399">
            <v>307485</v>
          </cell>
          <cell r="AJ399" t="str">
            <v>Yes</v>
          </cell>
          <cell r="AK399" t="str">
            <v>Yes</v>
          </cell>
          <cell r="AL399" t="str">
            <v>Yes</v>
          </cell>
        </row>
        <row r="400">
          <cell r="A400">
            <v>517321</v>
          </cell>
          <cell r="B400" t="str">
            <v>Quarrington Preschool</v>
          </cell>
          <cell r="C400" t="e">
            <v>#REF!</v>
          </cell>
          <cell r="D400" t="e">
            <v>#REF!</v>
          </cell>
          <cell r="E400" t="str">
            <v>NG34 7NB</v>
          </cell>
          <cell r="F400" t="e">
            <v>#REF!</v>
          </cell>
          <cell r="G400" t="str">
            <v>St Botolphs Church Hall, Grantham Road, Sleaford. NG34 7NB</v>
          </cell>
          <cell r="H400" t="str">
            <v>Joanne McHenry</v>
          </cell>
          <cell r="I400" t="str">
            <v>Manager</v>
          </cell>
          <cell r="J400" t="str">
            <v>07519 179297</v>
          </cell>
          <cell r="K400" t="str">
            <v>quarringtonpreschoolsleaford@googlemail.com</v>
          </cell>
          <cell r="L400" t="str">
            <v>3 Diera Close</v>
          </cell>
          <cell r="N400" t="str">
            <v>Quarrington</v>
          </cell>
          <cell r="O400" t="str">
            <v>Sleaford</v>
          </cell>
          <cell r="P400" t="str">
            <v>NG34 8UR</v>
          </cell>
          <cell r="R400" t="str">
            <v>Tania Allen</v>
          </cell>
          <cell r="S400">
            <v>375813</v>
          </cell>
          <cell r="T400" t="str">
            <v>Good</v>
          </cell>
          <cell r="U400">
            <v>42187</v>
          </cell>
          <cell r="V400" t="str">
            <v>Good</v>
          </cell>
          <cell r="W400">
            <v>39979</v>
          </cell>
          <cell r="X400" t="str">
            <v>Sessional</v>
          </cell>
          <cell r="Y400" t="str">
            <v>Private</v>
          </cell>
          <cell r="Z400" t="str">
            <v>Private Owner</v>
          </cell>
          <cell r="AA400" t="str">
            <v>n/a</v>
          </cell>
          <cell r="AB400" t="str">
            <v>Companies House</v>
          </cell>
          <cell r="AC400" t="str">
            <v>04542694</v>
          </cell>
          <cell r="AD400" t="str">
            <v>EYE</v>
          </cell>
          <cell r="AE400" t="str">
            <v>Yes</v>
          </cell>
          <cell r="AF400" t="str">
            <v>No</v>
          </cell>
          <cell r="AG400" t="str">
            <v>Yes</v>
          </cell>
          <cell r="AI400">
            <v>301152</v>
          </cell>
          <cell r="AJ400" t="str">
            <v>No</v>
          </cell>
          <cell r="AK400" t="str">
            <v>No</v>
          </cell>
          <cell r="AL400" t="str">
            <v>No</v>
          </cell>
        </row>
        <row r="401">
          <cell r="A401">
            <v>516493</v>
          </cell>
          <cell r="B401" t="str">
            <v xml:space="preserve">Qwackers Pre-school </v>
          </cell>
          <cell r="C401" t="e">
            <v>#REF!</v>
          </cell>
          <cell r="D401" t="e">
            <v>#REF!</v>
          </cell>
          <cell r="E401" t="str">
            <v>LN13 9HT</v>
          </cell>
          <cell r="F401" t="e">
            <v>#REF!</v>
          </cell>
          <cell r="G401" t="str">
            <v>Alford Manor House, West Street, Alford, LN13 9HT</v>
          </cell>
          <cell r="H401" t="str">
            <v>Frances Johnson</v>
          </cell>
          <cell r="I401" t="str">
            <v>Supervisor</v>
          </cell>
          <cell r="J401" t="str">
            <v>07909 782951/ 01507 463969</v>
          </cell>
          <cell r="K401" t="str">
            <v>qwackerspreschool@googlemail.com</v>
          </cell>
          <cell r="L401" t="str">
            <v>Hanby Lane</v>
          </cell>
          <cell r="O401" t="str">
            <v>Alford</v>
          </cell>
          <cell r="P401" t="str">
            <v>LN13 9BN</v>
          </cell>
          <cell r="R401" t="str">
            <v>Frances Johnson</v>
          </cell>
          <cell r="S401">
            <v>253514</v>
          </cell>
          <cell r="T401" t="str">
            <v>Good</v>
          </cell>
          <cell r="U401">
            <v>41900</v>
          </cell>
          <cell r="V401" t="str">
            <v>Good</v>
          </cell>
          <cell r="W401">
            <v>39925</v>
          </cell>
          <cell r="X401" t="str">
            <v>Sessional</v>
          </cell>
          <cell r="Y401" t="str">
            <v>Voluntary</v>
          </cell>
          <cell r="Z401" t="str">
            <v>Committee</v>
          </cell>
          <cell r="AB401" t="str">
            <v>Charity</v>
          </cell>
          <cell r="AC401">
            <v>1031852</v>
          </cell>
          <cell r="AD401" t="str">
            <v>EYE</v>
          </cell>
          <cell r="AE401" t="str">
            <v>Yes</v>
          </cell>
          <cell r="AF401" t="str">
            <v>No</v>
          </cell>
          <cell r="AG401" t="str">
            <v>Yes</v>
          </cell>
          <cell r="AI401">
            <v>302735</v>
          </cell>
          <cell r="AJ401" t="str">
            <v>No</v>
          </cell>
          <cell r="AK401" t="str">
            <v>No</v>
          </cell>
          <cell r="AL401" t="str">
            <v>No</v>
          </cell>
        </row>
        <row r="402">
          <cell r="A402">
            <v>533149</v>
          </cell>
          <cell r="B402" t="str">
            <v>Rachael Roberts</v>
          </cell>
          <cell r="C402" t="e">
            <v>#REF!</v>
          </cell>
          <cell r="D402" t="e">
            <v>#REF!</v>
          </cell>
          <cell r="E402" t="str">
            <v>PE12 6TG</v>
          </cell>
          <cell r="F402" t="e">
            <v>#REF!</v>
          </cell>
          <cell r="G402" t="str">
            <v>As per mailing address</v>
          </cell>
          <cell r="H402" t="str">
            <v>Rachael Roberts</v>
          </cell>
          <cell r="I402" t="str">
            <v>Childminder</v>
          </cell>
          <cell r="J402" t="str">
            <v>07961 844851</v>
          </cell>
          <cell r="K402" t="str">
            <v>grahrach@uwclub.net</v>
          </cell>
          <cell r="L402" t="str">
            <v>5 St. Marys Gardens</v>
          </cell>
          <cell r="N402" t="str">
            <v>Whaplode</v>
          </cell>
          <cell r="O402" t="str">
            <v>Spalding</v>
          </cell>
          <cell r="P402" t="str">
            <v>PE12 6SY</v>
          </cell>
          <cell r="S402">
            <v>385928</v>
          </cell>
          <cell r="T402" t="str">
            <v>Good</v>
          </cell>
          <cell r="U402">
            <v>42166</v>
          </cell>
          <cell r="V402" t="str">
            <v>Good</v>
          </cell>
          <cell r="W402">
            <v>40032</v>
          </cell>
          <cell r="X402" t="str">
            <v>Childminder</v>
          </cell>
          <cell r="Y402" t="str">
            <v>Childminder</v>
          </cell>
          <cell r="Z402" t="str">
            <v>Childminder</v>
          </cell>
          <cell r="AA402" t="str">
            <v>n/a</v>
          </cell>
          <cell r="AB402" t="str">
            <v>Sole Trader</v>
          </cell>
          <cell r="AD402" t="str">
            <v>EYE</v>
          </cell>
          <cell r="AE402" t="str">
            <v>Yes</v>
          </cell>
          <cell r="AF402" t="str">
            <v>No</v>
          </cell>
          <cell r="AG402" t="str">
            <v>Yes</v>
          </cell>
          <cell r="AI402">
            <v>307414</v>
          </cell>
          <cell r="AJ402" t="str">
            <v>No</v>
          </cell>
          <cell r="AK402" t="str">
            <v>No</v>
          </cell>
          <cell r="AL402" t="str">
            <v>No</v>
          </cell>
        </row>
        <row r="403">
          <cell r="A403">
            <v>683782</v>
          </cell>
          <cell r="B403" t="str">
            <v>Rachel Benton</v>
          </cell>
          <cell r="C403" t="e">
            <v>#REF!</v>
          </cell>
          <cell r="D403" t="e">
            <v>#REF!</v>
          </cell>
          <cell r="E403" t="str">
            <v>LN2 3FT</v>
          </cell>
          <cell r="F403" t="e">
            <v>#REF!</v>
          </cell>
          <cell r="G403" t="str">
            <v>As per mailing address</v>
          </cell>
          <cell r="H403" t="str">
            <v>Rachel Benton</v>
          </cell>
          <cell r="I403" t="str">
            <v>Childminder</v>
          </cell>
          <cell r="J403" t="str">
            <v>01673 866253/ 07810 866259</v>
          </cell>
          <cell r="K403" t="str">
            <v>rmbenton1@aol.co.uk</v>
          </cell>
          <cell r="L403" t="str">
            <v>18 Woods End</v>
          </cell>
          <cell r="N403" t="str">
            <v>Dunholme</v>
          </cell>
          <cell r="O403" t="str">
            <v>Lincoln</v>
          </cell>
          <cell r="P403" t="str">
            <v>LN2 3FT</v>
          </cell>
          <cell r="S403">
            <v>377190</v>
          </cell>
          <cell r="T403" t="str">
            <v>Good</v>
          </cell>
          <cell r="U403">
            <v>42025</v>
          </cell>
          <cell r="V403" t="str">
            <v>Good</v>
          </cell>
          <cell r="W403">
            <v>39800</v>
          </cell>
          <cell r="X403" t="str">
            <v>Childminder</v>
          </cell>
          <cell r="Y403" t="str">
            <v>Childminder</v>
          </cell>
          <cell r="Z403" t="str">
            <v>Childminder</v>
          </cell>
          <cell r="AA403" t="str">
            <v>n/a</v>
          </cell>
          <cell r="AB403" t="str">
            <v>Sole Trader</v>
          </cell>
          <cell r="AD403" t="str">
            <v>EYE</v>
          </cell>
          <cell r="AE403" t="str">
            <v>Yes</v>
          </cell>
          <cell r="AF403" t="str">
            <v>No</v>
          </cell>
          <cell r="AG403" t="str">
            <v>Yes</v>
          </cell>
          <cell r="AI403">
            <v>306762</v>
          </cell>
          <cell r="AJ403" t="str">
            <v>No</v>
          </cell>
          <cell r="AK403" t="str">
            <v>No</v>
          </cell>
          <cell r="AL403" t="str">
            <v>No</v>
          </cell>
        </row>
        <row r="404">
          <cell r="A404">
            <v>683859</v>
          </cell>
          <cell r="B404" t="str">
            <v>Rachel Ella</v>
          </cell>
          <cell r="C404" t="e">
            <v>#REF!</v>
          </cell>
          <cell r="D404" t="e">
            <v>#REF!</v>
          </cell>
          <cell r="E404" t="str">
            <v>LN11 9JN</v>
          </cell>
          <cell r="F404" t="e">
            <v>#REF!</v>
          </cell>
          <cell r="G404" t="str">
            <v>As per mailing address</v>
          </cell>
          <cell r="H404" t="str">
            <v>Rachel Ella</v>
          </cell>
          <cell r="I404" t="str">
            <v>Childminder</v>
          </cell>
          <cell r="J404" t="str">
            <v>07920 264189</v>
          </cell>
          <cell r="K404" t="str">
            <v>rachelellachildminder@gmail.com</v>
          </cell>
          <cell r="L404" t="str">
            <v>102 Upgate</v>
          </cell>
          <cell r="O404" t="str">
            <v>Louth</v>
          </cell>
          <cell r="P404" t="str">
            <v>LN11 9JN</v>
          </cell>
          <cell r="S404">
            <v>452172</v>
          </cell>
          <cell r="T404" t="str">
            <v>Good</v>
          </cell>
          <cell r="U404">
            <v>41414</v>
          </cell>
          <cell r="X404" t="str">
            <v>Childminder</v>
          </cell>
          <cell r="Y404" t="str">
            <v>Childminder</v>
          </cell>
          <cell r="Z404" t="str">
            <v>Childminder</v>
          </cell>
          <cell r="AA404" t="str">
            <v>n/a</v>
          </cell>
          <cell r="AB404" t="str">
            <v>Sole Trader</v>
          </cell>
          <cell r="AD404" t="str">
            <v>EYE</v>
          </cell>
          <cell r="AE404" t="str">
            <v>Yes</v>
          </cell>
          <cell r="AF404" t="str">
            <v>Yes</v>
          </cell>
          <cell r="AG404" t="str">
            <v>Yes</v>
          </cell>
          <cell r="AI404">
            <v>312155</v>
          </cell>
          <cell r="AJ404" t="str">
            <v>No</v>
          </cell>
          <cell r="AK404" t="str">
            <v>No</v>
          </cell>
          <cell r="AL404" t="str">
            <v>No</v>
          </cell>
        </row>
        <row r="405">
          <cell r="A405">
            <v>684019</v>
          </cell>
          <cell r="B405" t="str">
            <v>Rachel's Childminding Service</v>
          </cell>
          <cell r="C405" t="e">
            <v>#REF!</v>
          </cell>
          <cell r="D405" t="e">
            <v>#REF!</v>
          </cell>
          <cell r="E405" t="str">
            <v>LN8 3ES</v>
          </cell>
          <cell r="F405" t="e">
            <v>#REF!</v>
          </cell>
          <cell r="G405" t="str">
            <v>As per mailing address</v>
          </cell>
          <cell r="H405" t="str">
            <v>Rachel Eckersley</v>
          </cell>
          <cell r="I405" t="str">
            <v>Childminder</v>
          </cell>
          <cell r="J405" t="str">
            <v>01673 849981</v>
          </cell>
          <cell r="K405" t="str">
            <v>rachel@eckersley-online.net</v>
          </cell>
          <cell r="L405" t="str">
            <v>45A Waterloo Street</v>
          </cell>
          <cell r="O405" t="str">
            <v>Market Rasen</v>
          </cell>
          <cell r="P405" t="str">
            <v>LN8 3ES</v>
          </cell>
          <cell r="S405">
            <v>216511</v>
          </cell>
          <cell r="T405" t="str">
            <v>Good</v>
          </cell>
          <cell r="U405">
            <v>40003</v>
          </cell>
          <cell r="X405" t="str">
            <v>Childminder</v>
          </cell>
          <cell r="Y405" t="str">
            <v>Childminder</v>
          </cell>
          <cell r="Z405" t="str">
            <v>Childminder</v>
          </cell>
          <cell r="AA405" t="str">
            <v>n/a</v>
          </cell>
          <cell r="AB405" t="str">
            <v>Sole Trader</v>
          </cell>
          <cell r="AD405" t="str">
            <v>EYE</v>
          </cell>
          <cell r="AE405" t="str">
            <v>Yes</v>
          </cell>
          <cell r="AF405" t="str">
            <v>Yes</v>
          </cell>
          <cell r="AG405" t="str">
            <v>Yes</v>
          </cell>
          <cell r="AI405">
            <v>320892</v>
          </cell>
          <cell r="AJ405" t="str">
            <v>No</v>
          </cell>
          <cell r="AK405" t="str">
            <v>No</v>
          </cell>
          <cell r="AL405" t="str">
            <v>No</v>
          </cell>
        </row>
        <row r="406">
          <cell r="A406">
            <v>683885</v>
          </cell>
          <cell r="B406" t="str">
            <v>Rachel's House Childminding</v>
          </cell>
          <cell r="C406" t="e">
            <v>#REF!</v>
          </cell>
          <cell r="D406" t="e">
            <v>#REF!</v>
          </cell>
          <cell r="E406" t="str">
            <v>PE12 0NL</v>
          </cell>
          <cell r="F406" t="e">
            <v>#REF!</v>
          </cell>
          <cell r="G406" t="str">
            <v>As per mailing address</v>
          </cell>
          <cell r="H406" t="str">
            <v>Rachel Barker Smith</v>
          </cell>
          <cell r="I406" t="str">
            <v>Childminder</v>
          </cell>
          <cell r="J406" t="str">
            <v>01406 330162</v>
          </cell>
          <cell r="K406" t="str">
            <v>rachel@26thecottage.freeserve.co.uk</v>
          </cell>
          <cell r="L406" t="str">
            <v>The Cottage</v>
          </cell>
          <cell r="M406" t="str">
            <v>26 North Road</v>
          </cell>
          <cell r="N406" t="str">
            <v>Gedney Hill</v>
          </cell>
          <cell r="O406" t="str">
            <v>Spalding</v>
          </cell>
          <cell r="P406" t="str">
            <v>PE12 0NL</v>
          </cell>
          <cell r="S406">
            <v>136344</v>
          </cell>
          <cell r="T406" t="str">
            <v>Good</v>
          </cell>
          <cell r="U406">
            <v>42376</v>
          </cell>
          <cell r="X406" t="str">
            <v>Childminder</v>
          </cell>
          <cell r="Y406" t="str">
            <v>Childminder</v>
          </cell>
          <cell r="Z406" t="str">
            <v>Childminder</v>
          </cell>
          <cell r="AA406" t="str">
            <v>n/a</v>
          </cell>
          <cell r="AB406" t="str">
            <v>Sole Trader</v>
          </cell>
          <cell r="AD406" t="str">
            <v>EYE</v>
          </cell>
          <cell r="AE406" t="str">
            <v>Yes</v>
          </cell>
          <cell r="AF406" t="str">
            <v>No</v>
          </cell>
          <cell r="AG406" t="str">
            <v>Yes</v>
          </cell>
          <cell r="AI406">
            <v>314442</v>
          </cell>
          <cell r="AJ406" t="str">
            <v>No</v>
          </cell>
          <cell r="AK406" t="str">
            <v>No</v>
          </cell>
          <cell r="AL406" t="str">
            <v>No</v>
          </cell>
        </row>
        <row r="407">
          <cell r="A407">
            <v>519534</v>
          </cell>
          <cell r="B407" t="str">
            <v>RAF Conningsby Nursery Centre</v>
          </cell>
          <cell r="C407" t="e">
            <v>#REF!</v>
          </cell>
          <cell r="D407" t="e">
            <v>#REF!</v>
          </cell>
          <cell r="E407" t="str">
            <v>LN4 4QZ</v>
          </cell>
          <cell r="F407" t="e">
            <v>#REF!</v>
          </cell>
          <cell r="G407" t="str">
            <v>As per mailing address</v>
          </cell>
          <cell r="H407" t="str">
            <v>Jill Proctor</v>
          </cell>
          <cell r="I407" t="str">
            <v>Manager</v>
          </cell>
          <cell r="J407" t="str">
            <v xml:space="preserve">01526 344325 </v>
          </cell>
          <cell r="K407" t="str">
            <v>j.proctor@nurseryandkidsclub.co.uk; info@nurseryandkidsclub.co.uk</v>
          </cell>
          <cell r="L407" t="str">
            <v>Clinton Park</v>
          </cell>
          <cell r="N407" t="str">
            <v>Tattershall</v>
          </cell>
          <cell r="O407" t="str">
            <v>Lincoln</v>
          </cell>
          <cell r="P407" t="str">
            <v>LN4 4QZ</v>
          </cell>
          <cell r="R407" t="str">
            <v>Jill Proctor</v>
          </cell>
          <cell r="S407">
            <v>136880</v>
          </cell>
          <cell r="T407" t="str">
            <v>Good</v>
          </cell>
          <cell r="U407">
            <v>42397</v>
          </cell>
          <cell r="V407" t="str">
            <v>Good</v>
          </cell>
          <cell r="W407">
            <v>40802</v>
          </cell>
          <cell r="X407" t="str">
            <v>FDC</v>
          </cell>
          <cell r="Y407" t="str">
            <v>Voluntary</v>
          </cell>
          <cell r="Z407" t="str">
            <v>Committee</v>
          </cell>
          <cell r="AB407" t="str">
            <v>Charity</v>
          </cell>
          <cell r="AC407">
            <v>1068762</v>
          </cell>
          <cell r="AD407" t="str">
            <v>EYE</v>
          </cell>
          <cell r="AE407" t="str">
            <v>Yes</v>
          </cell>
          <cell r="AF407" t="str">
            <v>Yes</v>
          </cell>
          <cell r="AG407" t="str">
            <v>Yes</v>
          </cell>
          <cell r="AI407">
            <v>302681</v>
          </cell>
          <cell r="AJ407" t="str">
            <v>Yes</v>
          </cell>
          <cell r="AK407" t="str">
            <v>Yes</v>
          </cell>
          <cell r="AL407" t="str">
            <v>Yes</v>
          </cell>
        </row>
        <row r="408">
          <cell r="A408">
            <v>546428</v>
          </cell>
          <cell r="B408" t="str">
            <v>Railway Children's Day Nursery</v>
          </cell>
          <cell r="C408" t="e">
            <v>#REF!</v>
          </cell>
          <cell r="D408" t="e">
            <v>#REF!</v>
          </cell>
          <cell r="E408" t="str">
            <v>NG33 4QB</v>
          </cell>
          <cell r="F408" t="e">
            <v>#REF!</v>
          </cell>
          <cell r="G408" t="str">
            <v>As per mailing address</v>
          </cell>
          <cell r="H408" t="str">
            <v>Donna Gorling</v>
          </cell>
          <cell r="I408" t="str">
            <v>Manager</v>
          </cell>
          <cell r="J408" t="str">
            <v>01780 410055</v>
          </cell>
          <cell r="K408" t="str">
            <v>railwaychildrensdaynursery@hotmail.co.uk</v>
          </cell>
          <cell r="M408" t="str">
            <v>Lawn Lane</v>
          </cell>
          <cell r="O408" t="str">
            <v>Creeton</v>
          </cell>
          <cell r="P408" t="str">
            <v>NG33 4QB</v>
          </cell>
          <cell r="R408" t="str">
            <v>Sam Read</v>
          </cell>
          <cell r="S408">
            <v>459153</v>
          </cell>
          <cell r="T408" t="str">
            <v>Good</v>
          </cell>
          <cell r="U408">
            <v>41488</v>
          </cell>
          <cell r="V408" t="str">
            <v>Good</v>
          </cell>
          <cell r="W408">
            <v>40983</v>
          </cell>
          <cell r="X408" t="str">
            <v>FDC</v>
          </cell>
          <cell r="Y408" t="str">
            <v>Private</v>
          </cell>
          <cell r="Z408" t="str">
            <v>Private Owner</v>
          </cell>
          <cell r="AA408" t="str">
            <v>n/a</v>
          </cell>
          <cell r="AB408" t="str">
            <v>Sole Trader</v>
          </cell>
          <cell r="AC408" t="str">
            <v>JULIE ANDERSON</v>
          </cell>
          <cell r="AD408" t="str">
            <v>EYE</v>
          </cell>
          <cell r="AE408" t="str">
            <v>Yes</v>
          </cell>
          <cell r="AF408" t="str">
            <v>Yes</v>
          </cell>
          <cell r="AG408" t="str">
            <v>Yes</v>
          </cell>
          <cell r="AI408">
            <v>302705</v>
          </cell>
          <cell r="AJ408" t="str">
            <v>No</v>
          </cell>
          <cell r="AK408" t="str">
            <v>No</v>
          </cell>
          <cell r="AL408" t="str">
            <v>No</v>
          </cell>
        </row>
        <row r="409">
          <cell r="A409">
            <v>524630</v>
          </cell>
          <cell r="B409" t="str">
            <v>Rainbow Corner Day Nursery Holton le Clay</v>
          </cell>
          <cell r="C409" t="e">
            <v>#REF!</v>
          </cell>
          <cell r="D409" t="e">
            <v>#REF!</v>
          </cell>
          <cell r="E409" t="str">
            <v>DN36 5DH</v>
          </cell>
          <cell r="F409" t="e">
            <v>#REF!</v>
          </cell>
          <cell r="G409" t="str">
            <v>As per mailing address</v>
          </cell>
          <cell r="H409" t="str">
            <v>Kathleen Staines</v>
          </cell>
          <cell r="I409" t="str">
            <v>Manager</v>
          </cell>
          <cell r="J409" t="str">
            <v>01472 599009</v>
          </cell>
          <cell r="K409" t="str">
            <v>rainbowcornerdaynursery@googlemail.com</v>
          </cell>
          <cell r="M409" t="str">
            <v>26 Pinfold Lane</v>
          </cell>
          <cell r="N409" t="str">
            <v>Holton-le-Clay</v>
          </cell>
          <cell r="O409" t="str">
            <v>Grimsby</v>
          </cell>
          <cell r="P409" t="str">
            <v>DN36 5DH</v>
          </cell>
          <cell r="R409" t="str">
            <v>Gemma Ligetwood</v>
          </cell>
          <cell r="S409">
            <v>305352</v>
          </cell>
          <cell r="T409" t="str">
            <v>Good</v>
          </cell>
          <cell r="U409">
            <v>41320</v>
          </cell>
          <cell r="V409" t="str">
            <v>Satisfactory</v>
          </cell>
          <cell r="W409">
            <v>40471</v>
          </cell>
          <cell r="X409" t="str">
            <v>FDC</v>
          </cell>
          <cell r="Y409" t="str">
            <v>Private</v>
          </cell>
          <cell r="Z409" t="str">
            <v>Private Owner</v>
          </cell>
          <cell r="AA409" t="str">
            <v>n/a</v>
          </cell>
          <cell r="AB409" t="str">
            <v>Companies House</v>
          </cell>
          <cell r="AC409" t="str">
            <v>05294320</v>
          </cell>
          <cell r="AD409" t="str">
            <v>EYE</v>
          </cell>
          <cell r="AE409" t="str">
            <v>Yes</v>
          </cell>
          <cell r="AF409" t="str">
            <v>No</v>
          </cell>
          <cell r="AG409" t="str">
            <v>Yes</v>
          </cell>
          <cell r="AI409">
            <v>301159</v>
          </cell>
          <cell r="AJ409" t="str">
            <v>Yes</v>
          </cell>
          <cell r="AK409" t="str">
            <v>Yes</v>
          </cell>
          <cell r="AL409" t="str">
            <v>Yes</v>
          </cell>
        </row>
        <row r="410">
          <cell r="A410">
            <v>597011</v>
          </cell>
          <cell r="B410" t="str">
            <v>Rainbow Day Nursery Waddington</v>
          </cell>
          <cell r="C410" t="e">
            <v>#REF!</v>
          </cell>
          <cell r="D410" t="e">
            <v>#REF!</v>
          </cell>
          <cell r="E410" t="str">
            <v>LN5 9AL</v>
          </cell>
          <cell r="F410" t="e">
            <v>#REF!</v>
          </cell>
          <cell r="G410" t="str">
            <v>As per mailing address</v>
          </cell>
          <cell r="H410" t="str">
            <v>Jo Gostelow</v>
          </cell>
          <cell r="I410" t="str">
            <v>Manager</v>
          </cell>
          <cell r="J410" t="str">
            <v>01522 722222</v>
          </cell>
          <cell r="K410" t="str">
            <v>rainbowdaynurserylincoln@googlemail.com</v>
          </cell>
          <cell r="L410" t="str">
            <v>409 Brant Road</v>
          </cell>
          <cell r="N410" t="str">
            <v>Waddington</v>
          </cell>
          <cell r="O410" t="str">
            <v>Lincoln</v>
          </cell>
          <cell r="P410" t="str">
            <v>LN5 9AL</v>
          </cell>
          <cell r="R410" t="str">
            <v>Sarah Jackson</v>
          </cell>
          <cell r="S410">
            <v>253739</v>
          </cell>
          <cell r="T410" t="str">
            <v>Good</v>
          </cell>
          <cell r="U410">
            <v>42055</v>
          </cell>
          <cell r="V410" t="str">
            <v>Requires Improvement</v>
          </cell>
          <cell r="W410">
            <v>41760</v>
          </cell>
          <cell r="X410" t="str">
            <v>FDC</v>
          </cell>
          <cell r="Y410" t="str">
            <v>Private</v>
          </cell>
          <cell r="Z410" t="str">
            <v>Private Owner</v>
          </cell>
          <cell r="AA410" t="str">
            <v>n/a</v>
          </cell>
          <cell r="AB410" t="str">
            <v>Partnership</v>
          </cell>
          <cell r="AC410" t="str">
            <v>MR AND MRS BARKER</v>
          </cell>
          <cell r="AD410" t="str">
            <v>EYE</v>
          </cell>
          <cell r="AE410" t="str">
            <v>Yes</v>
          </cell>
          <cell r="AF410" t="str">
            <v>No</v>
          </cell>
          <cell r="AG410" t="str">
            <v>Yes</v>
          </cell>
          <cell r="AI410">
            <v>300089</v>
          </cell>
          <cell r="AJ410" t="str">
            <v>No</v>
          </cell>
          <cell r="AK410" t="str">
            <v>No</v>
          </cell>
          <cell r="AL410" t="str">
            <v>No</v>
          </cell>
        </row>
        <row r="411">
          <cell r="A411">
            <v>511648</v>
          </cell>
          <cell r="B411" t="str">
            <v>Rainbow Nursery Long Sutton</v>
          </cell>
          <cell r="C411" t="e">
            <v>#REF!</v>
          </cell>
          <cell r="D411" t="e">
            <v>#REF!</v>
          </cell>
          <cell r="E411" t="str">
            <v>PE12 9LF</v>
          </cell>
          <cell r="F411" t="e">
            <v>#REF!</v>
          </cell>
          <cell r="G411" t="str">
            <v>As per mailing address</v>
          </cell>
          <cell r="H411" t="str">
            <v>Mrs Walton</v>
          </cell>
          <cell r="I411" t="str">
            <v>Manager</v>
          </cell>
          <cell r="J411" t="str">
            <v>01406 364411</v>
          </cell>
          <cell r="K411" t="str">
            <v>rainbowpeele@aol.com</v>
          </cell>
          <cell r="L411" t="str">
            <v>The Peel School</v>
          </cell>
          <cell r="M411" t="str">
            <v>84 Little London</v>
          </cell>
          <cell r="N411" t="str">
            <v>Long Sutton</v>
          </cell>
          <cell r="O411" t="str">
            <v>Spalding</v>
          </cell>
          <cell r="P411" t="str">
            <v>PE12 9LF</v>
          </cell>
          <cell r="S411">
            <v>266850</v>
          </cell>
          <cell r="T411" t="str">
            <v>Good</v>
          </cell>
          <cell r="U411">
            <v>41683</v>
          </cell>
          <cell r="V411" t="str">
            <v>Satisfactory</v>
          </cell>
          <cell r="W411">
            <v>39827</v>
          </cell>
          <cell r="X411" t="str">
            <v>FDC</v>
          </cell>
          <cell r="Y411" t="str">
            <v>Voluntary</v>
          </cell>
          <cell r="Z411" t="str">
            <v>Committee</v>
          </cell>
          <cell r="AB411" t="str">
            <v>Charity</v>
          </cell>
          <cell r="AC411">
            <v>1056911</v>
          </cell>
          <cell r="AD411" t="str">
            <v>EYE</v>
          </cell>
          <cell r="AE411" t="str">
            <v>Yes</v>
          </cell>
          <cell r="AF411" t="str">
            <v>No</v>
          </cell>
          <cell r="AG411" t="str">
            <v>Yes</v>
          </cell>
          <cell r="AI411">
            <v>301161</v>
          </cell>
          <cell r="AJ411" t="str">
            <v>No</v>
          </cell>
          <cell r="AK411" t="str">
            <v>Yes</v>
          </cell>
          <cell r="AL411" t="str">
            <v>Yes</v>
          </cell>
        </row>
        <row r="412">
          <cell r="A412">
            <v>530625</v>
          </cell>
          <cell r="B412" t="str">
            <v>Rainbow Play Group Gosberton</v>
          </cell>
          <cell r="C412" t="e">
            <v>#REF!</v>
          </cell>
          <cell r="D412" t="e">
            <v>#REF!</v>
          </cell>
          <cell r="E412" t="str">
            <v>PE11 4NW</v>
          </cell>
          <cell r="F412" t="e">
            <v>#REF!</v>
          </cell>
          <cell r="G412" t="str">
            <v>As per mailing address</v>
          </cell>
          <cell r="H412" t="str">
            <v>Jane Houghton</v>
          </cell>
          <cell r="I412" t="str">
            <v>Manager</v>
          </cell>
          <cell r="J412" t="str">
            <v>07944 795254 &amp; 01775 884077</v>
          </cell>
          <cell r="K412" t="str">
            <v>rainbowplaygroup@outlook.com</v>
          </cell>
          <cell r="L412" t="str">
            <v>Youth Centre</v>
          </cell>
          <cell r="M412" t="str">
            <v>High Street</v>
          </cell>
          <cell r="N412" t="str">
            <v>Gosberton</v>
          </cell>
          <cell r="O412" t="str">
            <v>Spalding</v>
          </cell>
          <cell r="P412" t="str">
            <v>PE11 4NW</v>
          </cell>
          <cell r="S412">
            <v>386680</v>
          </cell>
          <cell r="T412" t="str">
            <v>Good</v>
          </cell>
          <cell r="U412">
            <v>41351</v>
          </cell>
          <cell r="V412" t="str">
            <v>Satisfactory</v>
          </cell>
          <cell r="W412">
            <v>40059</v>
          </cell>
          <cell r="X412" t="str">
            <v>FDC</v>
          </cell>
          <cell r="Y412" t="str">
            <v>Private</v>
          </cell>
          <cell r="Z412" t="str">
            <v>Private Owner</v>
          </cell>
          <cell r="AA412" t="str">
            <v>n/a</v>
          </cell>
          <cell r="AB412" t="str">
            <v>Companies House</v>
          </cell>
          <cell r="AC412" t="str">
            <v>06620997</v>
          </cell>
          <cell r="AD412" t="str">
            <v>EYE</v>
          </cell>
          <cell r="AE412" t="str">
            <v>Yes</v>
          </cell>
          <cell r="AF412" t="str">
            <v>No</v>
          </cell>
          <cell r="AG412" t="str">
            <v>Yes</v>
          </cell>
          <cell r="AI412">
            <v>301163</v>
          </cell>
          <cell r="AJ412" t="str">
            <v>No</v>
          </cell>
          <cell r="AK412" t="str">
            <v>No</v>
          </cell>
          <cell r="AL412" t="str">
            <v>No</v>
          </cell>
        </row>
        <row r="413">
          <cell r="A413">
            <v>683849</v>
          </cell>
          <cell r="B413" t="str">
            <v>Rainbow Playgroup Gainsborough</v>
          </cell>
          <cell r="C413" t="e">
            <v>#REF!</v>
          </cell>
          <cell r="D413" t="e">
            <v>#REF!</v>
          </cell>
          <cell r="E413" t="str">
            <v>DN21 1DB</v>
          </cell>
          <cell r="F413" t="e">
            <v>#REF!</v>
          </cell>
          <cell r="G413" t="str">
            <v>As per mailing address</v>
          </cell>
          <cell r="H413" t="str">
            <v>Sue Pipes</v>
          </cell>
          <cell r="I413" t="str">
            <v>Manager</v>
          </cell>
          <cell r="J413" t="str">
            <v>07552 564918/ 07976 393746</v>
          </cell>
          <cell r="K413" t="str">
            <v>rainbowplaygroup2@gmail.com</v>
          </cell>
          <cell r="L413" t="str">
            <v>Benjamin Adlard Community School</v>
          </cell>
          <cell r="M413" t="str">
            <v>Sandsfields Lane</v>
          </cell>
          <cell r="O413" t="str">
            <v>Gainsborough</v>
          </cell>
          <cell r="P413" t="str">
            <v>DN21 1DB</v>
          </cell>
          <cell r="S413">
            <v>341153</v>
          </cell>
          <cell r="T413" t="str">
            <v>Good</v>
          </cell>
          <cell r="U413">
            <v>42165</v>
          </cell>
          <cell r="V413" t="str">
            <v>Good</v>
          </cell>
          <cell r="W413">
            <v>40494</v>
          </cell>
          <cell r="X413" t="str">
            <v>Sessional</v>
          </cell>
          <cell r="Y413" t="str">
            <v>Voluntary</v>
          </cell>
          <cell r="Z413" t="str">
            <v>Committee</v>
          </cell>
          <cell r="AB413" t="str">
            <v>Charity</v>
          </cell>
          <cell r="AC413">
            <v>1015935</v>
          </cell>
          <cell r="AD413" t="str">
            <v>EYE</v>
          </cell>
          <cell r="AE413" t="str">
            <v>Yes</v>
          </cell>
          <cell r="AF413" t="str">
            <v>No</v>
          </cell>
          <cell r="AG413" t="str">
            <v>Yes</v>
          </cell>
          <cell r="AI413">
            <v>301164</v>
          </cell>
          <cell r="AJ413" t="str">
            <v>No</v>
          </cell>
          <cell r="AK413" t="str">
            <v>No</v>
          </cell>
          <cell r="AL413" t="str">
            <v>No</v>
          </cell>
        </row>
        <row r="414">
          <cell r="A414">
            <v>513161</v>
          </cell>
          <cell r="B414" t="str">
            <v>Rainbow Preschool Caistor</v>
          </cell>
          <cell r="C414" t="e">
            <v>#REF!</v>
          </cell>
          <cell r="D414" t="e">
            <v>#REF!</v>
          </cell>
          <cell r="E414" t="str">
            <v>LN7 6LY</v>
          </cell>
          <cell r="F414" t="e">
            <v>#REF!</v>
          </cell>
          <cell r="G414" t="str">
            <v>Caistor Primary School, South Dale, Caistor. LN7 6LY</v>
          </cell>
          <cell r="H414" t="str">
            <v>Gail Hyman</v>
          </cell>
          <cell r="I414" t="str">
            <v>Manager</v>
          </cell>
          <cell r="J414" t="str">
            <v>01472 859979</v>
          </cell>
          <cell r="K414" t="str">
            <v>rainbowpreschoolcaistor@gmail.com</v>
          </cell>
          <cell r="L414" t="str">
            <v>11 Rawlinson Drive</v>
          </cell>
          <cell r="N414" t="str">
            <v>Caistor</v>
          </cell>
          <cell r="O414" t="str">
            <v>Market Rasen</v>
          </cell>
          <cell r="P414" t="str">
            <v>LN7 6NQ</v>
          </cell>
          <cell r="S414">
            <v>240964</v>
          </cell>
          <cell r="T414" t="str">
            <v>Good</v>
          </cell>
          <cell r="U414">
            <v>41694</v>
          </cell>
          <cell r="V414" t="str">
            <v>Satisfactory</v>
          </cell>
          <cell r="W414">
            <v>39784</v>
          </cell>
          <cell r="X414" t="str">
            <v>FDC</v>
          </cell>
          <cell r="Y414" t="str">
            <v>Voluntary</v>
          </cell>
          <cell r="Z414" t="str">
            <v>Committee</v>
          </cell>
          <cell r="AB414" t="str">
            <v>Charity</v>
          </cell>
          <cell r="AC414">
            <v>1024196</v>
          </cell>
          <cell r="AD414" t="str">
            <v>EYE</v>
          </cell>
          <cell r="AE414" t="str">
            <v>Yes</v>
          </cell>
          <cell r="AF414" t="str">
            <v>No</v>
          </cell>
          <cell r="AG414" t="str">
            <v>Yes</v>
          </cell>
          <cell r="AI414">
            <v>301160</v>
          </cell>
          <cell r="AJ414" t="str">
            <v>No</v>
          </cell>
          <cell r="AK414" t="str">
            <v>No</v>
          </cell>
          <cell r="AL414" t="str">
            <v>No</v>
          </cell>
        </row>
        <row r="415">
          <cell r="A415">
            <v>546503</v>
          </cell>
          <cell r="B415" t="str">
            <v>Rainbows End Pre-school</v>
          </cell>
          <cell r="C415" t="e">
            <v>#REF!</v>
          </cell>
          <cell r="D415" t="e">
            <v>#REF!</v>
          </cell>
          <cell r="E415" t="str">
            <v>PE25 1PS</v>
          </cell>
          <cell r="F415" t="e">
            <v>#REF!</v>
          </cell>
          <cell r="G415" t="str">
            <v>As per mailing address</v>
          </cell>
          <cell r="H415" t="str">
            <v>Sharon Anderson</v>
          </cell>
          <cell r="I415" t="str">
            <v>Manager</v>
          </cell>
          <cell r="J415" t="str">
            <v>01754 871835</v>
          </cell>
          <cell r="K415" t="str">
            <v>rainbowsend@pre-school.org.uk</v>
          </cell>
          <cell r="L415" t="str">
            <v>Simpsons Court</v>
          </cell>
          <cell r="N415" t="str">
            <v>Ingoldmells</v>
          </cell>
          <cell r="O415" t="str">
            <v>Skegness</v>
          </cell>
          <cell r="P415" t="str">
            <v>PE25 1PS</v>
          </cell>
          <cell r="R415" t="str">
            <v>Sharon Anderson</v>
          </cell>
          <cell r="S415">
            <v>277837</v>
          </cell>
          <cell r="T415" t="str">
            <v>Good</v>
          </cell>
          <cell r="U415">
            <v>41590</v>
          </cell>
          <cell r="V415" t="str">
            <v>Good</v>
          </cell>
          <cell r="W415">
            <v>40522</v>
          </cell>
          <cell r="X415" t="str">
            <v>FDC</v>
          </cell>
          <cell r="Y415" t="str">
            <v>Voluntary</v>
          </cell>
          <cell r="Z415" t="str">
            <v>Board of trustees</v>
          </cell>
          <cell r="AA415" t="str">
            <v>n/a</v>
          </cell>
          <cell r="AB415" t="str">
            <v>Charity</v>
          </cell>
          <cell r="AC415">
            <v>1096526</v>
          </cell>
          <cell r="AD415" t="str">
            <v>EYE</v>
          </cell>
          <cell r="AE415" t="str">
            <v>Yes</v>
          </cell>
          <cell r="AF415" t="str">
            <v>No</v>
          </cell>
          <cell r="AG415" t="str">
            <v>Yes</v>
          </cell>
          <cell r="AI415">
            <v>301801</v>
          </cell>
          <cell r="AJ415" t="str">
            <v>No</v>
          </cell>
          <cell r="AK415" t="str">
            <v>No</v>
          </cell>
          <cell r="AL415" t="str">
            <v>No</v>
          </cell>
        </row>
        <row r="416">
          <cell r="A416">
            <v>500103</v>
          </cell>
          <cell r="B416" t="str">
            <v>RaRa's Rascals</v>
          </cell>
          <cell r="C416" t="e">
            <v>#REF!</v>
          </cell>
          <cell r="D416" t="e">
            <v>#REF!</v>
          </cell>
          <cell r="E416" t="str">
            <v>NG33 4LE</v>
          </cell>
          <cell r="F416" t="e">
            <v>#REF!</v>
          </cell>
          <cell r="G416" t="str">
            <v>As per mailing address</v>
          </cell>
          <cell r="H416" t="str">
            <v>Sandra Palmer</v>
          </cell>
          <cell r="I416" t="str">
            <v>Childminder</v>
          </cell>
          <cell r="J416" t="str">
            <v>01476 550542</v>
          </cell>
          <cell r="K416" t="str">
            <v>sandrapalmer1961@yahoo.co.uk</v>
          </cell>
          <cell r="L416" t="str">
            <v>13 Birkholme</v>
          </cell>
          <cell r="N416" t="str">
            <v>Corby Glen</v>
          </cell>
          <cell r="O416" t="str">
            <v>Grantham</v>
          </cell>
          <cell r="P416" t="str">
            <v>NG33 4LE</v>
          </cell>
          <cell r="S416">
            <v>276582</v>
          </cell>
          <cell r="T416" t="str">
            <v>Good</v>
          </cell>
          <cell r="U416">
            <v>42258</v>
          </cell>
          <cell r="V416" t="str">
            <v>Good</v>
          </cell>
          <cell r="W416">
            <v>40798</v>
          </cell>
          <cell r="X416" t="str">
            <v>Childminder</v>
          </cell>
          <cell r="Y416" t="str">
            <v>Childminder</v>
          </cell>
          <cell r="Z416" t="str">
            <v>Childminder</v>
          </cell>
          <cell r="AA416" t="str">
            <v>n/a</v>
          </cell>
          <cell r="AB416" t="str">
            <v>Sole Trader</v>
          </cell>
          <cell r="AD416" t="str">
            <v>EYE</v>
          </cell>
          <cell r="AE416" t="str">
            <v>Yes</v>
          </cell>
          <cell r="AF416" t="str">
            <v>No</v>
          </cell>
          <cell r="AG416" t="str">
            <v>Yes</v>
          </cell>
          <cell r="AI416">
            <v>323338</v>
          </cell>
          <cell r="AJ416" t="str">
            <v>No</v>
          </cell>
          <cell r="AK416" t="str">
            <v>No</v>
          </cell>
          <cell r="AL416" t="str">
            <v>No</v>
          </cell>
        </row>
        <row r="417">
          <cell r="A417">
            <v>546555</v>
          </cell>
          <cell r="B417" t="str">
            <v xml:space="preserve">Rascals </v>
          </cell>
          <cell r="C417" t="e">
            <v>#REF!</v>
          </cell>
          <cell r="D417" t="e">
            <v>#REF!</v>
          </cell>
          <cell r="E417" t="str">
            <v>DN41 8EE</v>
          </cell>
          <cell r="F417" t="e">
            <v>#REF!</v>
          </cell>
          <cell r="G417" t="str">
            <v>As per mailing address</v>
          </cell>
          <cell r="H417" t="str">
            <v>Sally Macfarlane</v>
          </cell>
          <cell r="I417" t="str">
            <v>Owner</v>
          </cell>
          <cell r="J417" t="str">
            <v>07521 733302</v>
          </cell>
          <cell r="K417" t="str">
            <v>rascalskeelby@googlemail.com</v>
          </cell>
          <cell r="L417" t="str">
            <v>The Old House</v>
          </cell>
          <cell r="M417" t="str">
            <v>King Street</v>
          </cell>
          <cell r="N417" t="str">
            <v>Keelby</v>
          </cell>
          <cell r="O417" t="str">
            <v>Grimsby</v>
          </cell>
          <cell r="P417" t="str">
            <v>DN41 8EE</v>
          </cell>
          <cell r="S417">
            <v>377471</v>
          </cell>
          <cell r="T417" t="str">
            <v>Good</v>
          </cell>
          <cell r="U417">
            <v>41781</v>
          </cell>
          <cell r="V417" t="str">
            <v>Inadequate</v>
          </cell>
          <cell r="W417">
            <v>41646</v>
          </cell>
          <cell r="X417" t="str">
            <v>FDC</v>
          </cell>
          <cell r="Y417" t="str">
            <v>Private</v>
          </cell>
          <cell r="Z417" t="str">
            <v>Private Owner</v>
          </cell>
          <cell r="AA417" t="str">
            <v>n/a</v>
          </cell>
          <cell r="AB417" t="str">
            <v>Sole Trader</v>
          </cell>
          <cell r="AC417" t="str">
            <v>SALLY MACFARLANE</v>
          </cell>
          <cell r="AD417" t="str">
            <v>EYE</v>
          </cell>
          <cell r="AE417" t="str">
            <v>Yes</v>
          </cell>
          <cell r="AF417" t="str">
            <v>Yes</v>
          </cell>
          <cell r="AG417" t="str">
            <v>Yes</v>
          </cell>
          <cell r="AI417">
            <v>307062</v>
          </cell>
          <cell r="AJ417" t="str">
            <v>Yes</v>
          </cell>
          <cell r="AK417" t="str">
            <v>Yes</v>
          </cell>
          <cell r="AL417" t="str">
            <v>Yes</v>
          </cell>
        </row>
        <row r="418">
          <cell r="A418">
            <v>530171</v>
          </cell>
          <cell r="B418" t="str">
            <v>Rauceby Preschool</v>
          </cell>
          <cell r="C418" t="e">
            <v>#REF!</v>
          </cell>
          <cell r="D418" t="e">
            <v>#REF!</v>
          </cell>
          <cell r="E418" t="str">
            <v>NG34 8QQ</v>
          </cell>
          <cell r="F418" t="e">
            <v>#REF!</v>
          </cell>
          <cell r="G418" t="str">
            <v>As per mailing address</v>
          </cell>
          <cell r="H418" t="str">
            <v>Diane Thomas</v>
          </cell>
          <cell r="I418" t="str">
            <v>Manager</v>
          </cell>
          <cell r="J418" t="str">
            <v>01529 488087</v>
          </cell>
          <cell r="K418" t="str">
            <v>raucebypreschool@gmail.com</v>
          </cell>
          <cell r="L418" t="str">
            <v>The Village Hall</v>
          </cell>
          <cell r="M418" t="str">
            <v>Main Road</v>
          </cell>
          <cell r="N418" t="str">
            <v>South Rauceby</v>
          </cell>
          <cell r="P418" t="str">
            <v>NG34 8QQ</v>
          </cell>
          <cell r="R418" t="str">
            <v>Tina Casey</v>
          </cell>
          <cell r="S418">
            <v>253604</v>
          </cell>
          <cell r="T418" t="str">
            <v>Good</v>
          </cell>
          <cell r="U418">
            <v>41564</v>
          </cell>
          <cell r="V418" t="str">
            <v>Good</v>
          </cell>
          <cell r="W418">
            <v>40574</v>
          </cell>
          <cell r="X418" t="str">
            <v>FDC</v>
          </cell>
          <cell r="Y418" t="str">
            <v>Voluntary</v>
          </cell>
          <cell r="Z418" t="str">
            <v>Committee</v>
          </cell>
          <cell r="AA418" t="str">
            <v>Karen Tholen</v>
          </cell>
          <cell r="AB418" t="str">
            <v>Charity</v>
          </cell>
          <cell r="AC418">
            <v>1082796</v>
          </cell>
          <cell r="AD418" t="str">
            <v>EYE</v>
          </cell>
          <cell r="AE418" t="str">
            <v>Yes</v>
          </cell>
          <cell r="AF418" t="str">
            <v>No</v>
          </cell>
          <cell r="AG418" t="str">
            <v>Yes</v>
          </cell>
          <cell r="AI418">
            <v>302034</v>
          </cell>
          <cell r="AJ418" t="str">
            <v>No</v>
          </cell>
          <cell r="AK418" t="str">
            <v>No</v>
          </cell>
          <cell r="AL418" t="str">
            <v>No</v>
          </cell>
        </row>
        <row r="419">
          <cell r="A419">
            <v>683787</v>
          </cell>
          <cell r="B419" t="str">
            <v>Rebecca Burr</v>
          </cell>
          <cell r="C419" t="e">
            <v>#REF!</v>
          </cell>
          <cell r="D419" t="e">
            <v>#REF!</v>
          </cell>
          <cell r="E419" t="str">
            <v>LN6 0FE</v>
          </cell>
          <cell r="F419" t="e">
            <v>#REF!</v>
          </cell>
          <cell r="G419" t="str">
            <v>As per mailing address</v>
          </cell>
          <cell r="H419" t="str">
            <v>Rebecca Burr</v>
          </cell>
          <cell r="I419" t="str">
            <v>Childminder</v>
          </cell>
          <cell r="J419" t="str">
            <v>077329 11289</v>
          </cell>
          <cell r="K419" t="str">
            <v>Rebecca.burr@ntlworld.com</v>
          </cell>
          <cell r="L419" t="str">
            <v>5 Turnbury Close</v>
          </cell>
          <cell r="O419" t="str">
            <v>Lincoln</v>
          </cell>
          <cell r="P419" t="str">
            <v>LN6 0FE</v>
          </cell>
          <cell r="S419">
            <v>208739</v>
          </cell>
          <cell r="T419" t="str">
            <v>Outstanding</v>
          </cell>
          <cell r="U419">
            <v>41872</v>
          </cell>
          <cell r="V419" t="str">
            <v>Good</v>
          </cell>
          <cell r="W419">
            <v>39904</v>
          </cell>
          <cell r="X419" t="str">
            <v>Childminder</v>
          </cell>
          <cell r="Y419" t="str">
            <v>Childminder</v>
          </cell>
          <cell r="Z419" t="str">
            <v>Childminder</v>
          </cell>
          <cell r="AA419" t="str">
            <v>n/a</v>
          </cell>
          <cell r="AB419" t="str">
            <v>Sole Trader</v>
          </cell>
          <cell r="AD419" t="str">
            <v>EYE</v>
          </cell>
          <cell r="AE419" t="str">
            <v>Yes</v>
          </cell>
          <cell r="AF419" t="str">
            <v>No</v>
          </cell>
          <cell r="AG419" t="str">
            <v>Yes</v>
          </cell>
          <cell r="AI419">
            <v>302515</v>
          </cell>
          <cell r="AJ419" t="str">
            <v>No</v>
          </cell>
          <cell r="AK419" t="str">
            <v>No</v>
          </cell>
          <cell r="AL419" t="str">
            <v>No</v>
          </cell>
        </row>
        <row r="420">
          <cell r="A420">
            <v>683824</v>
          </cell>
          <cell r="B420" t="str">
            <v>Rebecca Clarke</v>
          </cell>
          <cell r="C420" t="e">
            <v>#REF!</v>
          </cell>
          <cell r="D420" t="e">
            <v>#REF!</v>
          </cell>
          <cell r="E420" t="str">
            <v>LN5 8SG</v>
          </cell>
          <cell r="F420" t="e">
            <v>#REF!</v>
          </cell>
          <cell r="G420" t="str">
            <v>As per mailing address</v>
          </cell>
          <cell r="H420" t="str">
            <v>Rebecca Clarke</v>
          </cell>
          <cell r="I420" t="str">
            <v>Childminder</v>
          </cell>
          <cell r="J420" t="str">
            <v>07931 690372</v>
          </cell>
          <cell r="K420" t="str">
            <v>jamiebec2000@yahoo.co.uk</v>
          </cell>
          <cell r="L420" t="str">
            <v>10 Camdon Close</v>
          </cell>
          <cell r="O420" t="str">
            <v>Lincoln</v>
          </cell>
          <cell r="P420" t="str">
            <v>LN5 8SG</v>
          </cell>
          <cell r="S420">
            <v>330313</v>
          </cell>
          <cell r="T420" t="str">
            <v>Good</v>
          </cell>
          <cell r="U420">
            <v>40017</v>
          </cell>
          <cell r="X420" t="str">
            <v>Childminder</v>
          </cell>
          <cell r="Y420" t="str">
            <v>Childminder</v>
          </cell>
          <cell r="Z420" t="str">
            <v>Childminder</v>
          </cell>
          <cell r="AA420" t="str">
            <v>n/a</v>
          </cell>
          <cell r="AB420" t="str">
            <v>Sole Trader</v>
          </cell>
          <cell r="AD420" t="str">
            <v>EYE</v>
          </cell>
          <cell r="AE420" t="str">
            <v>Yes</v>
          </cell>
          <cell r="AF420" t="str">
            <v>No</v>
          </cell>
          <cell r="AG420" t="str">
            <v>Yes</v>
          </cell>
          <cell r="AI420">
            <v>305149</v>
          </cell>
          <cell r="AJ420" t="str">
            <v>No</v>
          </cell>
          <cell r="AK420" t="str">
            <v>No</v>
          </cell>
          <cell r="AL420" t="str">
            <v>No</v>
          </cell>
        </row>
        <row r="421">
          <cell r="A421">
            <v>684041</v>
          </cell>
          <cell r="B421" t="str">
            <v>Rebecca McKie</v>
          </cell>
          <cell r="C421" t="e">
            <v>#REF!</v>
          </cell>
          <cell r="D421" t="e">
            <v>#REF!</v>
          </cell>
          <cell r="E421" t="str">
            <v>LN6 0NL</v>
          </cell>
          <cell r="F421" t="e">
            <v>#REF!</v>
          </cell>
          <cell r="G421" t="str">
            <v>As per mailing address</v>
          </cell>
          <cell r="H421" t="str">
            <v>Rebecca McKie</v>
          </cell>
          <cell r="I421" t="str">
            <v>Childminder</v>
          </cell>
          <cell r="J421" t="str">
            <v>07952 906584</v>
          </cell>
          <cell r="K421" t="str">
            <v>beckymckie@hotmail.co.uk</v>
          </cell>
          <cell r="L421" t="str">
            <v>112 Larchwood Crescent</v>
          </cell>
          <cell r="O421" t="str">
            <v>Lincoln</v>
          </cell>
          <cell r="P421" t="str">
            <v>LN6 0NL</v>
          </cell>
          <cell r="S421">
            <v>386742</v>
          </cell>
          <cell r="T421" t="str">
            <v>Good</v>
          </cell>
          <cell r="U421">
            <v>42029</v>
          </cell>
          <cell r="X421" t="str">
            <v>Childminder</v>
          </cell>
          <cell r="Y421" t="str">
            <v>Childminder</v>
          </cell>
          <cell r="Z421" t="str">
            <v>Childminder</v>
          </cell>
          <cell r="AA421" t="str">
            <v>n/a</v>
          </cell>
          <cell r="AB421" t="str">
            <v>Sole Trader</v>
          </cell>
          <cell r="AD421" t="str">
            <v>EYE</v>
          </cell>
          <cell r="AE421" t="str">
            <v>Yes</v>
          </cell>
          <cell r="AF421" t="str">
            <v>No</v>
          </cell>
          <cell r="AG421" t="str">
            <v>Yes</v>
          </cell>
          <cell r="AI421">
            <v>321267</v>
          </cell>
          <cell r="AJ421" t="str">
            <v>No</v>
          </cell>
          <cell r="AK421" t="str">
            <v>No</v>
          </cell>
          <cell r="AL421" t="str">
            <v>No</v>
          </cell>
        </row>
        <row r="422">
          <cell r="A422">
            <v>546504</v>
          </cell>
          <cell r="B422" t="str">
            <v>Red Hen Children's Day Nursery</v>
          </cell>
          <cell r="C422" t="e">
            <v>#REF!</v>
          </cell>
          <cell r="D422" t="e">
            <v>#REF!</v>
          </cell>
          <cell r="E422" t="str">
            <v>LN11 8LS</v>
          </cell>
          <cell r="F422" t="e">
            <v>#REF!</v>
          </cell>
          <cell r="G422" t="str">
            <v>As per mailing address</v>
          </cell>
          <cell r="H422" t="str">
            <v>Mrs Thompson</v>
          </cell>
          <cell r="I422" t="str">
            <v>Manager</v>
          </cell>
          <cell r="J422" t="str">
            <v>01507 603535</v>
          </cell>
          <cell r="K422" t="str">
            <v>office@redhendaynursery.co.uk</v>
          </cell>
          <cell r="L422" t="str">
            <v>Manor House Farm</v>
          </cell>
          <cell r="M422" t="str">
            <v>Reston Road</v>
          </cell>
          <cell r="N422" t="str">
            <v>Legbourne</v>
          </cell>
          <cell r="O422" t="str">
            <v>Louth</v>
          </cell>
          <cell r="P422" t="str">
            <v>LN11 8LS</v>
          </cell>
          <cell r="R422" t="str">
            <v>Jule Thompson</v>
          </cell>
          <cell r="S422">
            <v>279807</v>
          </cell>
          <cell r="T422" t="str">
            <v>Outstanding</v>
          </cell>
          <cell r="U422">
            <v>41563</v>
          </cell>
          <cell r="V422" t="str">
            <v>Outstanding</v>
          </cell>
          <cell r="W422">
            <v>40980</v>
          </cell>
          <cell r="X422" t="str">
            <v>FDC</v>
          </cell>
          <cell r="Y422" t="str">
            <v>Private</v>
          </cell>
          <cell r="Z422" t="str">
            <v>Private Owner</v>
          </cell>
          <cell r="AA422" t="str">
            <v>n/a</v>
          </cell>
          <cell r="AB422" t="str">
            <v>Companies House</v>
          </cell>
          <cell r="AC422" t="str">
            <v>04493349</v>
          </cell>
          <cell r="AD422" t="str">
            <v>EYE</v>
          </cell>
          <cell r="AE422" t="str">
            <v>Yes</v>
          </cell>
          <cell r="AF422" t="str">
            <v>No</v>
          </cell>
          <cell r="AG422" t="str">
            <v>Yes</v>
          </cell>
          <cell r="AI422">
            <v>304355</v>
          </cell>
          <cell r="AJ422" t="str">
            <v>No</v>
          </cell>
          <cell r="AK422" t="str">
            <v>No</v>
          </cell>
          <cell r="AL422" t="str">
            <v>Yes</v>
          </cell>
        </row>
        <row r="423">
          <cell r="A423">
            <v>546442</v>
          </cell>
          <cell r="B423" t="str">
            <v>Redcroft Day Nursery</v>
          </cell>
          <cell r="C423" t="e">
            <v>#REF!</v>
          </cell>
          <cell r="D423" t="e">
            <v>#REF!</v>
          </cell>
          <cell r="E423" t="str">
            <v>NG34 7JY</v>
          </cell>
          <cell r="F423" t="e">
            <v>#REF!</v>
          </cell>
          <cell r="G423" t="str">
            <v>As per mailing address</v>
          </cell>
          <cell r="H423" t="str">
            <v>Martha Wheeler</v>
          </cell>
          <cell r="I423" t="str">
            <v>Manager</v>
          </cell>
          <cell r="J423" t="str">
            <v>01529 414262</v>
          </cell>
          <cell r="K423" t="str">
            <v>redcroftdaynursery@hotmail.co.uk</v>
          </cell>
          <cell r="M423" t="str">
            <v>31 Mareham lane</v>
          </cell>
          <cell r="O423" t="str">
            <v>Sleaford</v>
          </cell>
          <cell r="P423" t="str">
            <v>NG34 7JY</v>
          </cell>
          <cell r="R423" t="str">
            <v>Deejay Clarke</v>
          </cell>
          <cell r="S423">
            <v>101231</v>
          </cell>
          <cell r="T423" t="str">
            <v>Good</v>
          </cell>
          <cell r="U423">
            <v>42158</v>
          </cell>
          <cell r="V423" t="str">
            <v>Good</v>
          </cell>
          <cell r="W423">
            <v>39918</v>
          </cell>
          <cell r="X423" t="str">
            <v>FDC</v>
          </cell>
          <cell r="Y423" t="str">
            <v>Private</v>
          </cell>
          <cell r="Z423" t="str">
            <v>Private Owner</v>
          </cell>
          <cell r="AA423" t="str">
            <v>n/a</v>
          </cell>
          <cell r="AB423" t="str">
            <v>Partnership</v>
          </cell>
          <cell r="AC423" t="str">
            <v>DAVID AND LOUISE MEWSE</v>
          </cell>
          <cell r="AD423" t="str">
            <v>EYE</v>
          </cell>
          <cell r="AE423" t="str">
            <v>Yes</v>
          </cell>
          <cell r="AF423" t="str">
            <v>Yes</v>
          </cell>
          <cell r="AG423" t="str">
            <v>Yes</v>
          </cell>
          <cell r="AI423">
            <v>302925</v>
          </cell>
          <cell r="AJ423" t="str">
            <v>Yes</v>
          </cell>
          <cell r="AK423" t="str">
            <v>Yes</v>
          </cell>
          <cell r="AL423" t="str">
            <v>Yes</v>
          </cell>
        </row>
        <row r="424">
          <cell r="A424">
            <v>546515</v>
          </cell>
          <cell r="B424" t="str">
            <v>Reepham Preschool</v>
          </cell>
          <cell r="C424" t="e">
            <v>#REF!</v>
          </cell>
          <cell r="D424" t="e">
            <v>#REF!</v>
          </cell>
          <cell r="E424" t="str">
            <v>LN3 4DP</v>
          </cell>
          <cell r="F424" t="e">
            <v>#REF!</v>
          </cell>
          <cell r="G424" t="str">
            <v>Chapel School Room, High Street, Reepham, Lincoln, LN3 4DP</v>
          </cell>
          <cell r="H424" t="str">
            <v xml:space="preserve">Debbie Ward </v>
          </cell>
          <cell r="I424" t="str">
            <v>Manager</v>
          </cell>
          <cell r="J424" t="str">
            <v>07837 691151 / 01522 750 995 (Home Number)</v>
          </cell>
          <cell r="K424" t="str">
            <v>reephampreschool@hotmail.co.uk</v>
          </cell>
          <cell r="L424" t="str">
            <v>6 Lawley Close</v>
          </cell>
          <cell r="M424" t="str">
            <v>Westfield Avenue</v>
          </cell>
          <cell r="N424" t="str">
            <v>North Greetwell</v>
          </cell>
          <cell r="O424" t="str">
            <v>Lincoln</v>
          </cell>
          <cell r="P424" t="str">
            <v>LN2 5AH</v>
          </cell>
          <cell r="R424" t="str">
            <v>Debbie Ward</v>
          </cell>
          <cell r="S424">
            <v>292508</v>
          </cell>
          <cell r="T424" t="str">
            <v>Good</v>
          </cell>
          <cell r="U424">
            <v>39944</v>
          </cell>
          <cell r="X424" t="str">
            <v>FDC</v>
          </cell>
          <cell r="Y424" t="str">
            <v>Voluntary</v>
          </cell>
          <cell r="Z424" t="str">
            <v>Committee</v>
          </cell>
          <cell r="AA424" t="str">
            <v>Kerry Simpson</v>
          </cell>
          <cell r="AB424" t="str">
            <v>Charity</v>
          </cell>
          <cell r="AC424">
            <v>1122753</v>
          </cell>
          <cell r="AD424" t="str">
            <v>EYE</v>
          </cell>
          <cell r="AE424" t="str">
            <v>Yes</v>
          </cell>
          <cell r="AF424" t="str">
            <v>No</v>
          </cell>
          <cell r="AG424" t="str">
            <v>Yes</v>
          </cell>
          <cell r="AI424">
            <v>304575</v>
          </cell>
          <cell r="AJ424" t="str">
            <v>No</v>
          </cell>
          <cell r="AK424" t="str">
            <v>No</v>
          </cell>
          <cell r="AL424" t="str">
            <v>No</v>
          </cell>
        </row>
        <row r="425">
          <cell r="A425">
            <v>500087</v>
          </cell>
          <cell r="B425" t="str">
            <v>REES</v>
          </cell>
          <cell r="C425" t="e">
            <v>#REF!</v>
          </cell>
          <cell r="D425" t="e">
            <v>#REF!</v>
          </cell>
          <cell r="E425" t="str">
            <v>PE20 3DG</v>
          </cell>
          <cell r="F425" t="e">
            <v>#REF!</v>
          </cell>
          <cell r="G425" t="str">
            <v>As per mailing address</v>
          </cell>
          <cell r="H425" t="str">
            <v>Marie Goodacre</v>
          </cell>
          <cell r="I425" t="str">
            <v>Childminder</v>
          </cell>
          <cell r="J425" t="str">
            <v>01775 822751</v>
          </cell>
          <cell r="K425" t="str">
            <v>mariegoodacre@btinternet.com</v>
          </cell>
          <cell r="L425" t="str">
            <v>6 Lowgate Lane</v>
          </cell>
          <cell r="N425" t="str">
            <v>Bicker</v>
          </cell>
          <cell r="O425" t="str">
            <v>Boston</v>
          </cell>
          <cell r="P425" t="str">
            <v>PE20 3DG</v>
          </cell>
          <cell r="S425">
            <v>208542</v>
          </cell>
          <cell r="T425" t="str">
            <v>Good</v>
          </cell>
          <cell r="U425">
            <v>42184</v>
          </cell>
          <cell r="V425" t="str">
            <v>Good</v>
          </cell>
          <cell r="W425">
            <v>40611</v>
          </cell>
          <cell r="X425" t="str">
            <v>Childminder</v>
          </cell>
          <cell r="Y425" t="str">
            <v>Childminder</v>
          </cell>
          <cell r="Z425" t="str">
            <v>Childminder</v>
          </cell>
          <cell r="AA425" t="str">
            <v>n/a</v>
          </cell>
          <cell r="AB425" t="str">
            <v>Sole Trader</v>
          </cell>
          <cell r="AD425" t="str">
            <v>EYE</v>
          </cell>
          <cell r="AE425" t="str">
            <v>Yes</v>
          </cell>
          <cell r="AF425" t="str">
            <v>Yes</v>
          </cell>
          <cell r="AG425" t="str">
            <v>Yes</v>
          </cell>
          <cell r="AI425">
            <v>311268</v>
          </cell>
          <cell r="AJ425" t="str">
            <v>No</v>
          </cell>
          <cell r="AK425" t="str">
            <v>No</v>
          </cell>
          <cell r="AL425" t="str">
            <v>No</v>
          </cell>
        </row>
        <row r="426">
          <cell r="A426">
            <v>546526</v>
          </cell>
          <cell r="B426" t="str">
            <v>Riverside Day Nursery</v>
          </cell>
          <cell r="C426" t="e">
            <v>#REF!</v>
          </cell>
          <cell r="D426" t="e">
            <v>#REF!</v>
          </cell>
          <cell r="E426" t="str">
            <v>DN21 2DY</v>
          </cell>
          <cell r="F426" t="e">
            <v>#REF!</v>
          </cell>
          <cell r="G426" t="str">
            <v>As per mailing address</v>
          </cell>
          <cell r="H426" t="str">
            <v>Carol Merriman</v>
          </cell>
          <cell r="I426" t="str">
            <v>Manager</v>
          </cell>
          <cell r="J426" t="str">
            <v>01427 676115 / 01427 617767</v>
          </cell>
          <cell r="K426" t="str">
            <v>riversideccgains@googlemail.com</v>
          </cell>
          <cell r="L426" t="str">
            <v>Childrens Centre</v>
          </cell>
          <cell r="M426" t="str">
            <v>Market Arcade</v>
          </cell>
          <cell r="O426" t="str">
            <v>Gainsborough</v>
          </cell>
          <cell r="P426" t="str">
            <v>DN21 2DY</v>
          </cell>
          <cell r="R426" t="str">
            <v>Laura Goodall</v>
          </cell>
          <cell r="S426">
            <v>395028</v>
          </cell>
          <cell r="T426" t="str">
            <v>Good</v>
          </cell>
          <cell r="U426">
            <v>41737</v>
          </cell>
          <cell r="V426" t="str">
            <v>Good</v>
          </cell>
          <cell r="W426">
            <v>40193</v>
          </cell>
          <cell r="X426" t="str">
            <v>FDC</v>
          </cell>
          <cell r="Y426" t="str">
            <v>Private</v>
          </cell>
          <cell r="Z426" t="str">
            <v>Private Owner</v>
          </cell>
          <cell r="AA426" t="str">
            <v>n/a</v>
          </cell>
          <cell r="AB426" t="str">
            <v>Companies House</v>
          </cell>
          <cell r="AC426" t="str">
            <v>06396918</v>
          </cell>
          <cell r="AD426" t="str">
            <v>EYE</v>
          </cell>
          <cell r="AE426" t="str">
            <v>Yes</v>
          </cell>
          <cell r="AF426" t="str">
            <v>Yes</v>
          </cell>
          <cell r="AG426" t="str">
            <v>Yes</v>
          </cell>
          <cell r="AI426">
            <v>307678</v>
          </cell>
          <cell r="AJ426" t="str">
            <v>No</v>
          </cell>
          <cell r="AK426" t="str">
            <v>No</v>
          </cell>
          <cell r="AL426" t="str">
            <v>No</v>
          </cell>
        </row>
        <row r="427">
          <cell r="A427">
            <v>546492</v>
          </cell>
          <cell r="B427" t="str">
            <v>Riverside Early Years Playgroup</v>
          </cell>
          <cell r="C427" t="e">
            <v>#REF!</v>
          </cell>
          <cell r="D427" t="e">
            <v>#REF!</v>
          </cell>
          <cell r="E427" t="str">
            <v>PE21 9JU</v>
          </cell>
          <cell r="F427" t="e">
            <v>#REF!</v>
          </cell>
          <cell r="G427" t="str">
            <v>Sea Scouts Headquarters, Witham Bank East, Tattershall Road, Boston. PE21 9JU</v>
          </cell>
          <cell r="H427" t="str">
            <v>Pauline Almond</v>
          </cell>
          <cell r="I427" t="str">
            <v>Manager</v>
          </cell>
          <cell r="J427" t="str">
            <v>07974 702519</v>
          </cell>
          <cell r="K427" t="str">
            <v>riversideearlyyears@hotmail.co.uk</v>
          </cell>
          <cell r="L427" t="str">
            <v>8 Sydney Street</v>
          </cell>
          <cell r="O427" t="str">
            <v>Boston</v>
          </cell>
          <cell r="P427" t="str">
            <v>PE21 8NY</v>
          </cell>
          <cell r="R427" t="str">
            <v>Siobhan Middleton</v>
          </cell>
          <cell r="S427">
            <v>252732</v>
          </cell>
          <cell r="T427" t="str">
            <v>Satisfactory</v>
          </cell>
          <cell r="U427">
            <v>41410</v>
          </cell>
          <cell r="V427" t="str">
            <v>Good</v>
          </cell>
          <cell r="W427">
            <v>40871</v>
          </cell>
          <cell r="X427" t="str">
            <v>FDC</v>
          </cell>
          <cell r="Y427" t="str">
            <v>Private</v>
          </cell>
          <cell r="Z427" t="str">
            <v>Private Owner</v>
          </cell>
          <cell r="AA427" t="str">
            <v>n/a</v>
          </cell>
          <cell r="AB427" t="str">
            <v>Sole Trader</v>
          </cell>
          <cell r="AC427" t="str">
            <v>PAULINE ALMOND</v>
          </cell>
          <cell r="AD427" t="str">
            <v>EYE</v>
          </cell>
          <cell r="AE427" t="str">
            <v>Yes</v>
          </cell>
          <cell r="AF427" t="str">
            <v>No</v>
          </cell>
          <cell r="AG427" t="str">
            <v>Yes</v>
          </cell>
          <cell r="AI427">
            <v>304102</v>
          </cell>
          <cell r="AJ427" t="str">
            <v>Yes</v>
          </cell>
          <cell r="AK427" t="str">
            <v>Yes</v>
          </cell>
          <cell r="AL427" t="str">
            <v>Yes</v>
          </cell>
        </row>
        <row r="428">
          <cell r="A428">
            <v>521732</v>
          </cell>
          <cell r="B428" t="str">
            <v>Riverside Play Group Louth</v>
          </cell>
          <cell r="C428" t="e">
            <v>#REF!</v>
          </cell>
          <cell r="D428" t="e">
            <v>#REF!</v>
          </cell>
          <cell r="E428" t="str">
            <v>LN11 0HG</v>
          </cell>
          <cell r="F428" t="e">
            <v>#REF!</v>
          </cell>
          <cell r="G428" t="str">
            <v>As per mailing address</v>
          </cell>
          <cell r="H428" t="str">
            <v>Rita Blyth</v>
          </cell>
          <cell r="I428" t="str">
            <v>Supervisor</v>
          </cell>
          <cell r="J428" t="str">
            <v>07948 466184</v>
          </cell>
          <cell r="K428" t="str">
            <v>info@riversideplaygroup.org.uk</v>
          </cell>
          <cell r="L428" t="str">
            <v>Cordeaux School</v>
          </cell>
          <cell r="M428" t="str">
            <v>North Holme Road</v>
          </cell>
          <cell r="O428" t="str">
            <v>Louth</v>
          </cell>
          <cell r="P428" t="str">
            <v>LN11 0HG</v>
          </cell>
          <cell r="S428">
            <v>427422</v>
          </cell>
          <cell r="T428" t="str">
            <v>Good</v>
          </cell>
          <cell r="U428">
            <v>42088</v>
          </cell>
          <cell r="V428" t="str">
            <v>Good</v>
          </cell>
          <cell r="W428">
            <v>40827</v>
          </cell>
          <cell r="X428" t="str">
            <v>FDC</v>
          </cell>
          <cell r="Y428" t="str">
            <v>Voluntary</v>
          </cell>
          <cell r="Z428" t="str">
            <v>Committee</v>
          </cell>
          <cell r="AB428" t="str">
            <v>Charity</v>
          </cell>
          <cell r="AC428">
            <v>1030937</v>
          </cell>
          <cell r="AD428" t="str">
            <v>EYE</v>
          </cell>
          <cell r="AE428" t="str">
            <v>Yes</v>
          </cell>
          <cell r="AF428" t="str">
            <v>No</v>
          </cell>
          <cell r="AG428" t="str">
            <v>Yes</v>
          </cell>
          <cell r="AI428">
            <v>301200</v>
          </cell>
          <cell r="AJ428" t="str">
            <v>No</v>
          </cell>
          <cell r="AK428" t="str">
            <v>No</v>
          </cell>
          <cell r="AL428" t="str">
            <v>No</v>
          </cell>
        </row>
        <row r="429">
          <cell r="A429">
            <v>546455</v>
          </cell>
          <cell r="B429" t="str">
            <v>Ropery Pre-school Playgroup Gains EYC</v>
          </cell>
          <cell r="C429" t="e">
            <v>#REF!</v>
          </cell>
          <cell r="D429" t="e">
            <v>#REF!</v>
          </cell>
          <cell r="E429" t="str">
            <v>DN21 2RR</v>
          </cell>
          <cell r="F429" t="e">
            <v>#REF!</v>
          </cell>
          <cell r="G429" t="str">
            <v>As per mailing address</v>
          </cell>
          <cell r="H429" t="str">
            <v>Heather Halbert</v>
          </cell>
          <cell r="I429" t="str">
            <v>Manager</v>
          </cell>
          <cell r="J429" t="str">
            <v>01427 614278</v>
          </cell>
          <cell r="K429" t="str">
            <v>ropery@pre-school.org.uk; susan.hagan@pre-school.org.uk; charlotte.adams@pre-school.org.uk</v>
          </cell>
          <cell r="L429" t="str">
            <v>Gainsborough Early Years Centre</v>
          </cell>
          <cell r="M429" t="str">
            <v>North Marsh Road</v>
          </cell>
          <cell r="O429" t="str">
            <v>Gainsborough</v>
          </cell>
          <cell r="P429" t="str">
            <v>DN21 2RR</v>
          </cell>
          <cell r="R429" t="str">
            <v>Rebecca Walker</v>
          </cell>
          <cell r="S429">
            <v>314044</v>
          </cell>
          <cell r="T429" t="str">
            <v>Good</v>
          </cell>
          <cell r="U429">
            <v>41928</v>
          </cell>
          <cell r="V429" t="str">
            <v>Good</v>
          </cell>
          <cell r="W429">
            <v>40984</v>
          </cell>
          <cell r="X429" t="str">
            <v>FDC</v>
          </cell>
          <cell r="Y429" t="str">
            <v>Voluntary</v>
          </cell>
          <cell r="Z429" t="str">
            <v>Board of trustees</v>
          </cell>
          <cell r="AA429" t="str">
            <v>n/a</v>
          </cell>
          <cell r="AB429" t="str">
            <v>Charity</v>
          </cell>
          <cell r="AC429">
            <v>1001605</v>
          </cell>
          <cell r="AD429" t="str">
            <v>EYE</v>
          </cell>
          <cell r="AE429" t="str">
            <v>Yes</v>
          </cell>
          <cell r="AF429" t="str">
            <v>No</v>
          </cell>
          <cell r="AG429" t="str">
            <v>Yes</v>
          </cell>
          <cell r="AI429">
            <v>319617</v>
          </cell>
          <cell r="AJ429" t="str">
            <v>Yes</v>
          </cell>
          <cell r="AK429" t="str">
            <v>Yes</v>
          </cell>
          <cell r="AL429" t="str">
            <v>No</v>
          </cell>
        </row>
        <row r="430">
          <cell r="A430">
            <v>519274</v>
          </cell>
          <cell r="B430" t="str">
            <v>Rosebery Avenue Community Playgroup</v>
          </cell>
          <cell r="C430" t="e">
            <v>#REF!</v>
          </cell>
          <cell r="D430" t="e">
            <v>#REF!</v>
          </cell>
          <cell r="E430" t="str">
            <v>PE21 7QG</v>
          </cell>
          <cell r="F430" t="e">
            <v>#REF!</v>
          </cell>
          <cell r="G430" t="str">
            <v>As per mailing address</v>
          </cell>
          <cell r="H430" t="str">
            <v>Carol Priestley</v>
          </cell>
          <cell r="I430" t="str">
            <v>Manager</v>
          </cell>
          <cell r="J430" t="str">
            <v>01205 312864</v>
          </cell>
          <cell r="K430" t="str">
            <v>roseberyplaygroup@hotmail.com</v>
          </cell>
          <cell r="L430" t="str">
            <v>Boston West Childrens Centre</v>
          </cell>
          <cell r="M430" t="str">
            <v>Sussex Avenue</v>
          </cell>
          <cell r="O430" t="str">
            <v>Boston</v>
          </cell>
          <cell r="P430" t="str">
            <v>PE21 7QG</v>
          </cell>
          <cell r="R430" t="str">
            <v>Natasha Ward</v>
          </cell>
          <cell r="S430">
            <v>253442</v>
          </cell>
          <cell r="T430" t="str">
            <v>Good</v>
          </cell>
          <cell r="U430">
            <v>40983</v>
          </cell>
          <cell r="V430" t="str">
            <v>Satisfactory</v>
          </cell>
          <cell r="W430">
            <v>39464</v>
          </cell>
          <cell r="X430" t="str">
            <v>FDC</v>
          </cell>
          <cell r="Y430" t="str">
            <v>Voluntary</v>
          </cell>
          <cell r="Z430" t="str">
            <v>Committee</v>
          </cell>
          <cell r="AB430" t="str">
            <v>Charity</v>
          </cell>
          <cell r="AC430">
            <v>1039464</v>
          </cell>
          <cell r="AD430" t="str">
            <v>EYE</v>
          </cell>
          <cell r="AE430" t="str">
            <v>Yes</v>
          </cell>
          <cell r="AF430" t="str">
            <v>No</v>
          </cell>
          <cell r="AG430" t="str">
            <v>Yes</v>
          </cell>
          <cell r="AI430">
            <v>301218</v>
          </cell>
          <cell r="AJ430" t="str">
            <v>No</v>
          </cell>
          <cell r="AK430" t="str">
            <v>No</v>
          </cell>
          <cell r="AL430" t="str">
            <v>No</v>
          </cell>
        </row>
        <row r="431">
          <cell r="A431">
            <v>597004</v>
          </cell>
          <cell r="B431" t="str">
            <v>Ruskington Rascals Playgroup</v>
          </cell>
          <cell r="C431" t="e">
            <v>#REF!</v>
          </cell>
          <cell r="D431" t="e">
            <v>#REF!</v>
          </cell>
          <cell r="E431" t="str">
            <v>NG34 9HS</v>
          </cell>
          <cell r="F431" t="e">
            <v>#REF!</v>
          </cell>
          <cell r="G431" t="str">
            <v>The Village Hall, Parkfield Road, Ruskington, Lincoln, NG34 9HS</v>
          </cell>
          <cell r="H431" t="str">
            <v>Linda Ashby/ Ellie Lee</v>
          </cell>
          <cell r="I431" t="str">
            <v>Owner/ Manager</v>
          </cell>
          <cell r="J431" t="str">
            <v>07545 954412</v>
          </cell>
          <cell r="K431" t="str">
            <v>ruskingtonrascals@sky.com</v>
          </cell>
          <cell r="L431" t="str">
            <v>30 Winchester Way</v>
          </cell>
          <cell r="N431" t="str">
            <v>Holdingham</v>
          </cell>
          <cell r="O431" t="str">
            <v>Sleaford</v>
          </cell>
          <cell r="P431" t="str">
            <v>NG34 8WG</v>
          </cell>
          <cell r="R431" t="str">
            <v>Louise Orme</v>
          </cell>
          <cell r="S431">
            <v>309842</v>
          </cell>
          <cell r="T431" t="str">
            <v>Good</v>
          </cell>
          <cell r="U431">
            <v>39826</v>
          </cell>
          <cell r="X431" t="str">
            <v>Sessional</v>
          </cell>
          <cell r="Y431" t="str">
            <v>Private</v>
          </cell>
          <cell r="Z431" t="str">
            <v>Private Owner</v>
          </cell>
          <cell r="AA431" t="str">
            <v>n/a</v>
          </cell>
          <cell r="AB431" t="str">
            <v>Sole Trader</v>
          </cell>
          <cell r="AC431" t="str">
            <v>LINDA ASHBY</v>
          </cell>
          <cell r="AD431" t="str">
            <v>EYE</v>
          </cell>
          <cell r="AE431" t="str">
            <v>Yes</v>
          </cell>
          <cell r="AF431" t="str">
            <v>No</v>
          </cell>
          <cell r="AG431" t="str">
            <v>Yes</v>
          </cell>
          <cell r="AI431">
            <v>301227</v>
          </cell>
          <cell r="AJ431" t="str">
            <v>No</v>
          </cell>
          <cell r="AK431" t="str">
            <v>No</v>
          </cell>
          <cell r="AL431" t="str">
            <v>No</v>
          </cell>
        </row>
        <row r="432">
          <cell r="A432">
            <v>533153</v>
          </cell>
          <cell r="B432" t="str">
            <v xml:space="preserve">Sally Drew  </v>
          </cell>
          <cell r="C432" t="e">
            <v>#REF!</v>
          </cell>
          <cell r="D432" t="e">
            <v>#REF!</v>
          </cell>
          <cell r="E432" t="str">
            <v>PE12 6LB</v>
          </cell>
          <cell r="F432" t="e">
            <v>#REF!</v>
          </cell>
          <cell r="G432" t="str">
            <v>As per mailing address</v>
          </cell>
          <cell r="H432" t="str">
            <v xml:space="preserve">Sally Drew  </v>
          </cell>
          <cell r="I432" t="str">
            <v>Childminder</v>
          </cell>
          <cell r="J432" t="str">
            <v>01406 371639</v>
          </cell>
          <cell r="K432" t="str">
            <v>ssfmab@gmail.com</v>
          </cell>
          <cell r="L432" t="str">
            <v>12 Hall Lane</v>
          </cell>
          <cell r="N432" t="str">
            <v>Moulton Seas End</v>
          </cell>
          <cell r="O432" t="str">
            <v>Spalding</v>
          </cell>
          <cell r="P432" t="str">
            <v>PE12 6LB</v>
          </cell>
          <cell r="S432">
            <v>260511</v>
          </cell>
          <cell r="T432" t="str">
            <v>Good</v>
          </cell>
          <cell r="U432">
            <v>42347</v>
          </cell>
          <cell r="V432" t="str">
            <v>Good</v>
          </cell>
          <cell r="W432">
            <v>40564</v>
          </cell>
          <cell r="X432" t="str">
            <v>Childminder</v>
          </cell>
          <cell r="Y432" t="str">
            <v>Childminder</v>
          </cell>
          <cell r="Z432" t="str">
            <v>Childminder</v>
          </cell>
          <cell r="AA432" t="str">
            <v>n/a</v>
          </cell>
          <cell r="AB432" t="str">
            <v>Sole Trader</v>
          </cell>
          <cell r="AD432" t="str">
            <v>EYE</v>
          </cell>
          <cell r="AE432" t="str">
            <v>Yes</v>
          </cell>
          <cell r="AF432" t="str">
            <v>No</v>
          </cell>
          <cell r="AG432" t="str">
            <v>Yes</v>
          </cell>
          <cell r="AI432">
            <v>302631</v>
          </cell>
          <cell r="AJ432" t="str">
            <v>No</v>
          </cell>
          <cell r="AK432" t="str">
            <v>No</v>
          </cell>
          <cell r="AL432" t="str">
            <v>No</v>
          </cell>
        </row>
        <row r="433">
          <cell r="A433">
            <v>683898</v>
          </cell>
          <cell r="B433" t="str">
            <v>Sally Dunthorne</v>
          </cell>
          <cell r="C433" t="e">
            <v>#REF!</v>
          </cell>
          <cell r="D433" t="e">
            <v>#REF!</v>
          </cell>
          <cell r="E433" t="str">
            <v>LN5 8SE</v>
          </cell>
          <cell r="F433" t="e">
            <v>#REF!</v>
          </cell>
          <cell r="G433" t="str">
            <v>As per mailing address</v>
          </cell>
          <cell r="H433" t="str">
            <v>Sally Dunthorne</v>
          </cell>
          <cell r="I433" t="str">
            <v>Childminder</v>
          </cell>
          <cell r="J433" t="str">
            <v>01522 824561</v>
          </cell>
          <cell r="K433" t="str">
            <v>sally.dunthorne@ntlworld.com</v>
          </cell>
          <cell r="L433" t="str">
            <v>22 Chiltern Road</v>
          </cell>
          <cell r="O433" t="str">
            <v>Lincoln</v>
          </cell>
          <cell r="P433" t="str">
            <v>LN5 8SE</v>
          </cell>
          <cell r="S433">
            <v>208775</v>
          </cell>
          <cell r="T433" t="str">
            <v>Good</v>
          </cell>
          <cell r="U433">
            <v>42095</v>
          </cell>
          <cell r="V433" t="str">
            <v>Good</v>
          </cell>
          <cell r="W433">
            <v>40104</v>
          </cell>
          <cell r="X433" t="str">
            <v>Childminder</v>
          </cell>
          <cell r="Y433" t="str">
            <v>Childminder</v>
          </cell>
          <cell r="Z433" t="str">
            <v>Childminder</v>
          </cell>
          <cell r="AA433" t="str">
            <v>n/a</v>
          </cell>
          <cell r="AB433" t="str">
            <v>Sole Trader</v>
          </cell>
          <cell r="AD433" t="str">
            <v>EYE</v>
          </cell>
          <cell r="AE433" t="str">
            <v>Yes</v>
          </cell>
          <cell r="AF433" t="str">
            <v>No</v>
          </cell>
          <cell r="AG433" t="str">
            <v>Yes</v>
          </cell>
          <cell r="AI433">
            <v>302320</v>
          </cell>
          <cell r="AJ433" t="str">
            <v>No</v>
          </cell>
          <cell r="AK433" t="str">
            <v>No</v>
          </cell>
          <cell r="AL433" t="str">
            <v>No</v>
          </cell>
        </row>
        <row r="434">
          <cell r="A434">
            <v>684145</v>
          </cell>
          <cell r="B434" t="str">
            <v>Saltfleetby Cygnets</v>
          </cell>
          <cell r="C434" t="e">
            <v>#REF!</v>
          </cell>
          <cell r="D434" t="e">
            <v>#REF!</v>
          </cell>
          <cell r="E434" t="str">
            <v>LN11 7SN</v>
          </cell>
          <cell r="F434" t="e">
            <v>#REF!</v>
          </cell>
          <cell r="G434" t="str">
            <v>Marshlands Village Hall, Main Road, Saltfleetby, Louth, LN11 7SN</v>
          </cell>
          <cell r="H434" t="str">
            <v xml:space="preserve">Christine Price </v>
          </cell>
          <cell r="I434" t="str">
            <v>Manager</v>
          </cell>
          <cell r="J434" t="str">
            <v xml:space="preserve">07548 989481 </v>
          </cell>
          <cell r="K434" t="str">
            <v>saltfleetbycygnets@gmail.com</v>
          </cell>
          <cell r="L434" t="str">
            <v xml:space="preserve">The Old Vicarage </v>
          </cell>
          <cell r="M434" t="str">
            <v>Main Road</v>
          </cell>
          <cell r="N434" t="str">
            <v xml:space="preserve">Saltfleetby </v>
          </cell>
          <cell r="O434" t="str">
            <v>Louth</v>
          </cell>
          <cell r="P434" t="str">
            <v>LN11 7TP</v>
          </cell>
          <cell r="R434" t="str">
            <v xml:space="preserve">Amanda Johnson </v>
          </cell>
          <cell r="S434">
            <v>495119</v>
          </cell>
          <cell r="X434" t="str">
            <v>FDC</v>
          </cell>
          <cell r="Y434" t="str">
            <v>Voluntary</v>
          </cell>
          <cell r="Z434" t="str">
            <v>Private Owner</v>
          </cell>
          <cell r="AA434" t="str">
            <v>n/a</v>
          </cell>
          <cell r="AB434" t="str">
            <v>Companies House</v>
          </cell>
          <cell r="AC434">
            <v>1154980</v>
          </cell>
          <cell r="AD434" t="str">
            <v>EYE</v>
          </cell>
          <cell r="AE434" t="str">
            <v>Yes</v>
          </cell>
          <cell r="AF434" t="str">
            <v>No</v>
          </cell>
          <cell r="AG434" t="str">
            <v>Yes</v>
          </cell>
          <cell r="AI434">
            <v>329911</v>
          </cell>
        </row>
        <row r="435">
          <cell r="A435">
            <v>684143</v>
          </cell>
          <cell r="B435" t="str">
            <v>Sammy's Childminding</v>
          </cell>
          <cell r="C435" t="e">
            <v>#REF!</v>
          </cell>
          <cell r="D435" t="e">
            <v>#REF!</v>
          </cell>
          <cell r="E435" t="str">
            <v>LN4 4FE</v>
          </cell>
          <cell r="F435" t="e">
            <v>#REF!</v>
          </cell>
          <cell r="G435" t="str">
            <v>As per mailing address</v>
          </cell>
          <cell r="H435" t="str">
            <v>Samantha Goodchild</v>
          </cell>
          <cell r="I435" t="str">
            <v>Childminder</v>
          </cell>
          <cell r="J435" t="str">
            <v>01526 345243</v>
          </cell>
          <cell r="K435" t="str">
            <v>sammy001x@yahoo.co.uk</v>
          </cell>
          <cell r="L435" t="str">
            <v>20 Willow Drive</v>
          </cell>
          <cell r="O435" t="str">
            <v>Coningsby</v>
          </cell>
          <cell r="P435" t="str">
            <v>LN4 4FE</v>
          </cell>
          <cell r="S435">
            <v>487962</v>
          </cell>
          <cell r="X435" t="str">
            <v>Childminder</v>
          </cell>
          <cell r="Y435" t="str">
            <v>Childminder</v>
          </cell>
          <cell r="Z435" t="str">
            <v>Childminder</v>
          </cell>
          <cell r="AA435" t="str">
            <v>n/a</v>
          </cell>
          <cell r="AB435" t="str">
            <v>Sole Trader</v>
          </cell>
          <cell r="AD435" t="str">
            <v>EYE</v>
          </cell>
          <cell r="AE435" t="str">
            <v>Yes</v>
          </cell>
          <cell r="AF435" t="str">
            <v>No</v>
          </cell>
          <cell r="AG435" t="str">
            <v>No</v>
          </cell>
          <cell r="AI435">
            <v>329907</v>
          </cell>
          <cell r="AK435" t="str">
            <v>Yes</v>
          </cell>
        </row>
        <row r="436">
          <cell r="A436" t="str">
            <v>N/A</v>
          </cell>
          <cell r="B436" t="str">
            <v>Samantha Goodman</v>
          </cell>
          <cell r="C436" t="e">
            <v>#REF!</v>
          </cell>
          <cell r="D436" t="e">
            <v>#REF!</v>
          </cell>
          <cell r="E436" t="str">
            <v>LN2 5PJ</v>
          </cell>
          <cell r="F436" t="e">
            <v>#REF!</v>
          </cell>
          <cell r="G436" t="str">
            <v>As per mailing address</v>
          </cell>
          <cell r="H436" t="str">
            <v>Samantha Goodman</v>
          </cell>
          <cell r="I436" t="str">
            <v>Childminder</v>
          </cell>
          <cell r="J436" t="str">
            <v>01522 389590</v>
          </cell>
          <cell r="K436" t="str">
            <v>s.edwards900@ntlworld.com</v>
          </cell>
          <cell r="L436" t="str">
            <v>138 Monks Road</v>
          </cell>
          <cell r="O436" t="str">
            <v>Lincoln</v>
          </cell>
          <cell r="P436" t="str">
            <v>LN2 5PJ</v>
          </cell>
          <cell r="S436" t="str">
            <v>EY405092</v>
          </cell>
          <cell r="T436" t="str">
            <v>Good</v>
          </cell>
          <cell r="U436">
            <v>42481</v>
          </cell>
          <cell r="V436" t="str">
            <v>Satisfactory</v>
          </cell>
          <cell r="W436">
            <v>40703</v>
          </cell>
          <cell r="X436" t="str">
            <v>Childminder</v>
          </cell>
          <cell r="Y436" t="str">
            <v>Childminder</v>
          </cell>
          <cell r="Z436" t="str">
            <v>Childminder</v>
          </cell>
          <cell r="AA436" t="str">
            <v>n/a</v>
          </cell>
          <cell r="AB436" t="str">
            <v>Sole Trader</v>
          </cell>
          <cell r="AD436" t="str">
            <v>Non EYE</v>
          </cell>
          <cell r="AE436" t="str">
            <v>Non EYE</v>
          </cell>
          <cell r="AF436" t="str">
            <v>No</v>
          </cell>
          <cell r="AG436" t="str">
            <v>No</v>
          </cell>
          <cell r="AH436" t="str">
            <v>Yes</v>
          </cell>
          <cell r="AI436">
            <v>325830</v>
          </cell>
          <cell r="AJ436" t="str">
            <v>No</v>
          </cell>
          <cell r="AK436" t="str">
            <v>No</v>
          </cell>
          <cell r="AL436" t="str">
            <v>No</v>
          </cell>
        </row>
        <row r="437">
          <cell r="A437">
            <v>683804</v>
          </cell>
          <cell r="B437" t="str">
            <v>Samantha Toulson</v>
          </cell>
          <cell r="C437" t="e">
            <v>#REF!</v>
          </cell>
          <cell r="D437" t="e">
            <v>#REF!</v>
          </cell>
          <cell r="E437" t="str">
            <v>NG31 7GB</v>
          </cell>
          <cell r="F437" t="e">
            <v>#REF!</v>
          </cell>
          <cell r="G437" t="str">
            <v>As per mailing address</v>
          </cell>
          <cell r="H437" t="str">
            <v>Samantha Toulson</v>
          </cell>
          <cell r="I437" t="str">
            <v>Childminder</v>
          </cell>
          <cell r="J437" t="str">
            <v>07527 557182</v>
          </cell>
          <cell r="K437" t="str">
            <v>samtoulson@hotmail.co.uk</v>
          </cell>
          <cell r="L437" t="str">
            <v>22 Coles Way</v>
          </cell>
          <cell r="O437" t="str">
            <v>Grantham</v>
          </cell>
          <cell r="P437" t="str">
            <v>NG31 7GB</v>
          </cell>
          <cell r="S437">
            <v>443101</v>
          </cell>
          <cell r="T437" t="str">
            <v>Good</v>
          </cell>
          <cell r="U437">
            <v>41204</v>
          </cell>
          <cell r="X437" t="str">
            <v>Childminder</v>
          </cell>
          <cell r="Y437" t="str">
            <v>Childminder</v>
          </cell>
          <cell r="Z437" t="str">
            <v>Childminder</v>
          </cell>
          <cell r="AA437" t="str">
            <v>n/a</v>
          </cell>
          <cell r="AB437" t="str">
            <v>Sole Trader</v>
          </cell>
          <cell r="AD437" t="str">
            <v>EYE</v>
          </cell>
          <cell r="AE437" t="str">
            <v>Yes</v>
          </cell>
          <cell r="AF437" t="str">
            <v>Yes</v>
          </cell>
          <cell r="AG437" t="str">
            <v>Yes</v>
          </cell>
          <cell r="AI437">
            <v>311454</v>
          </cell>
          <cell r="AJ437" t="str">
            <v>No</v>
          </cell>
          <cell r="AK437" t="str">
            <v>No</v>
          </cell>
          <cell r="AL437" t="str">
            <v>No</v>
          </cell>
        </row>
        <row r="438">
          <cell r="A438">
            <v>546505</v>
          </cell>
          <cell r="B438" t="str">
            <v>Sandhills Day Nursery Boston</v>
          </cell>
          <cell r="C438" t="e">
            <v>#REF!</v>
          </cell>
          <cell r="D438" t="e">
            <v>#REF!</v>
          </cell>
          <cell r="E438" t="str">
            <v>PE21 8EG</v>
          </cell>
          <cell r="F438" t="e">
            <v>#REF!</v>
          </cell>
          <cell r="G438" t="str">
            <v>As per mailing address</v>
          </cell>
          <cell r="H438" t="str">
            <v>Gemma Lambley</v>
          </cell>
          <cell r="I438" t="str">
            <v>Manager</v>
          </cell>
          <cell r="J438" t="str">
            <v>01205 359516</v>
          </cell>
          <cell r="K438" t="str">
            <v>sandhills_boston@btconnect.com</v>
          </cell>
          <cell r="L438" t="str">
            <v>Boston West Business Park</v>
          </cell>
          <cell r="M438" t="str">
            <v>Sleaford Road</v>
          </cell>
          <cell r="O438" t="str">
            <v>Boston</v>
          </cell>
          <cell r="P438" t="str">
            <v>PE21 8EG</v>
          </cell>
          <cell r="Q438" t="str">
            <v>See-Saw Day Nursery</v>
          </cell>
          <cell r="R438" t="str">
            <v>Gemma Epton</v>
          </cell>
          <cell r="S438">
            <v>410311</v>
          </cell>
          <cell r="T438" t="str">
            <v>Good</v>
          </cell>
          <cell r="U438">
            <v>40484</v>
          </cell>
          <cell r="V438" t="str">
            <v>Good</v>
          </cell>
          <cell r="W438">
            <v>39407</v>
          </cell>
          <cell r="X438" t="str">
            <v>FDC</v>
          </cell>
          <cell r="Y438" t="str">
            <v>Private</v>
          </cell>
          <cell r="Z438" t="str">
            <v>Private Owner</v>
          </cell>
          <cell r="AA438" t="str">
            <v>n/a</v>
          </cell>
          <cell r="AB438" t="str">
            <v>Companies House</v>
          </cell>
          <cell r="AC438" t="str">
            <v>05494122</v>
          </cell>
          <cell r="AD438" t="str">
            <v>EYE</v>
          </cell>
          <cell r="AE438" t="str">
            <v>Yes</v>
          </cell>
          <cell r="AF438" t="str">
            <v>No</v>
          </cell>
          <cell r="AG438" t="str">
            <v>Yes</v>
          </cell>
          <cell r="AI438">
            <v>304210</v>
          </cell>
          <cell r="AJ438" t="str">
            <v>No</v>
          </cell>
          <cell r="AK438" t="str">
            <v>No</v>
          </cell>
          <cell r="AL438" t="str">
            <v>Yes</v>
          </cell>
        </row>
        <row r="439">
          <cell r="A439">
            <v>684076</v>
          </cell>
          <cell r="B439" t="str">
            <v>Sara Williams Childminding</v>
          </cell>
          <cell r="C439" t="e">
            <v>#REF!</v>
          </cell>
          <cell r="D439" t="e">
            <v>#REF!</v>
          </cell>
          <cell r="E439" t="str">
            <v>LN6 0PD</v>
          </cell>
          <cell r="F439" t="e">
            <v>#REF!</v>
          </cell>
          <cell r="G439" t="str">
            <v>4 Landmere Grove, Lincoln</v>
          </cell>
          <cell r="H439" t="str">
            <v>Sara Williams</v>
          </cell>
          <cell r="I439" t="str">
            <v>Childminder</v>
          </cell>
          <cell r="J439" t="str">
            <v>01522879215</v>
          </cell>
          <cell r="K439" t="str">
            <v>sara.williams22@hotmail.com</v>
          </cell>
          <cell r="L439" t="str">
            <v>57 Queensway</v>
          </cell>
          <cell r="N439" t="str">
            <v>Skellingthorpe</v>
          </cell>
          <cell r="O439" t="str">
            <v>Lincoln</v>
          </cell>
          <cell r="P439" t="str">
            <v>LN6 4RJ</v>
          </cell>
          <cell r="R439" t="str">
            <v>sara Williams</v>
          </cell>
          <cell r="S439">
            <v>485532</v>
          </cell>
          <cell r="T439" t="str">
            <v>Good</v>
          </cell>
          <cell r="U439">
            <v>42576</v>
          </cell>
          <cell r="X439" t="str">
            <v>Childminder</v>
          </cell>
          <cell r="Y439" t="str">
            <v>Childminder</v>
          </cell>
          <cell r="Z439" t="str">
            <v>Childminder</v>
          </cell>
          <cell r="AA439" t="str">
            <v>n/a</v>
          </cell>
          <cell r="AB439" t="str">
            <v>Sole Trader</v>
          </cell>
          <cell r="AD439" t="str">
            <v>EYE</v>
          </cell>
          <cell r="AE439" t="str">
            <v>Yes</v>
          </cell>
          <cell r="AF439" t="str">
            <v>Yes</v>
          </cell>
          <cell r="AG439" t="str">
            <v>Yes</v>
          </cell>
          <cell r="AI439">
            <v>324059</v>
          </cell>
          <cell r="AJ439" t="str">
            <v>No</v>
          </cell>
          <cell r="AK439" t="str">
            <v>Yes</v>
          </cell>
          <cell r="AL439" t="str">
            <v>No</v>
          </cell>
        </row>
        <row r="440">
          <cell r="A440">
            <v>683932</v>
          </cell>
          <cell r="B440" t="str">
            <v>Sarah Hawken (Little Chicks Childminding)</v>
          </cell>
          <cell r="C440" t="e">
            <v>#REF!</v>
          </cell>
          <cell r="D440" t="e">
            <v>#REF!</v>
          </cell>
          <cell r="E440" t="str">
            <v>PE22 7LN</v>
          </cell>
          <cell r="F440" t="e">
            <v>#REF!</v>
          </cell>
          <cell r="G440" t="str">
            <v>As per mailing address</v>
          </cell>
          <cell r="H440" t="str">
            <v>Sarah Hawken</v>
          </cell>
          <cell r="I440" t="str">
            <v>Childminder</v>
          </cell>
          <cell r="J440" t="str">
            <v xml:space="preserve">07557 949263 </v>
          </cell>
          <cell r="K440" t="str">
            <v>littlechickscm@gmail.com</v>
          </cell>
          <cell r="L440" t="str">
            <v>Kennet</v>
          </cell>
          <cell r="M440" t="str">
            <v>Main Road</v>
          </cell>
          <cell r="N440" t="str">
            <v>New Bolingbroke</v>
          </cell>
          <cell r="O440" t="str">
            <v>Boston</v>
          </cell>
          <cell r="P440" t="str">
            <v>PE22 7LN</v>
          </cell>
          <cell r="S440">
            <v>445129</v>
          </cell>
          <cell r="T440" t="str">
            <v>Good</v>
          </cell>
          <cell r="U440">
            <v>41207</v>
          </cell>
          <cell r="X440" t="str">
            <v>Childminder</v>
          </cell>
          <cell r="Y440" t="str">
            <v>Childminder</v>
          </cell>
          <cell r="Z440" t="str">
            <v>Childminder</v>
          </cell>
          <cell r="AA440" t="str">
            <v>n/a</v>
          </cell>
          <cell r="AB440" t="str">
            <v>Sole Trader</v>
          </cell>
          <cell r="AD440" t="str">
            <v>EYE</v>
          </cell>
          <cell r="AE440" t="str">
            <v>Yes</v>
          </cell>
          <cell r="AF440" t="str">
            <v>Yes</v>
          </cell>
          <cell r="AG440" t="str">
            <v>Yes</v>
          </cell>
          <cell r="AI440">
            <v>323873</v>
          </cell>
          <cell r="AJ440" t="str">
            <v>No</v>
          </cell>
          <cell r="AK440" t="str">
            <v>No</v>
          </cell>
          <cell r="AL440" t="str">
            <v>No</v>
          </cell>
        </row>
        <row r="441">
          <cell r="A441">
            <v>683797</v>
          </cell>
          <cell r="B441" t="str">
            <v>Sarah Kosinski-Drayton</v>
          </cell>
          <cell r="C441" t="e">
            <v>#REF!</v>
          </cell>
          <cell r="D441" t="e">
            <v>#REF!</v>
          </cell>
          <cell r="E441" t="str">
            <v>NG34 9NR</v>
          </cell>
          <cell r="F441" t="e">
            <v>#REF!</v>
          </cell>
          <cell r="G441" t="str">
            <v>As per mailing address</v>
          </cell>
          <cell r="H441" t="str">
            <v>Sarah Kosinski-Drayton</v>
          </cell>
          <cell r="I441" t="str">
            <v>Childminder</v>
          </cell>
          <cell r="J441" t="str">
            <v>01529 300028</v>
          </cell>
          <cell r="K441" t="str">
            <v>sarah13drayton@gmail.com</v>
          </cell>
          <cell r="L441" t="str">
            <v>38 Mount Lane</v>
          </cell>
          <cell r="N441" t="str">
            <v>Kirkby La Thorpe</v>
          </cell>
          <cell r="O441" t="str">
            <v>Sleaford</v>
          </cell>
          <cell r="P441" t="str">
            <v>NG34 9NR</v>
          </cell>
          <cell r="S441">
            <v>222447</v>
          </cell>
          <cell r="T441" t="str">
            <v>Good</v>
          </cell>
          <cell r="U441">
            <v>42236</v>
          </cell>
          <cell r="V441" t="str">
            <v>Outstanding</v>
          </cell>
          <cell r="W441">
            <v>40959</v>
          </cell>
          <cell r="X441" t="str">
            <v>Childminder</v>
          </cell>
          <cell r="Y441" t="str">
            <v>Childminder</v>
          </cell>
          <cell r="Z441" t="str">
            <v>Childminder</v>
          </cell>
          <cell r="AA441" t="str">
            <v>n/a</v>
          </cell>
          <cell r="AB441" t="str">
            <v>Sole Trader</v>
          </cell>
          <cell r="AD441" t="str">
            <v>EYE</v>
          </cell>
          <cell r="AE441" t="str">
            <v>Yes</v>
          </cell>
          <cell r="AF441" t="str">
            <v>No</v>
          </cell>
          <cell r="AG441" t="str">
            <v>Yes</v>
          </cell>
          <cell r="AI441">
            <v>303118</v>
          </cell>
          <cell r="AJ441" t="str">
            <v>No</v>
          </cell>
          <cell r="AK441" t="str">
            <v>No</v>
          </cell>
          <cell r="AL441" t="str">
            <v>No</v>
          </cell>
        </row>
        <row r="442">
          <cell r="A442">
            <v>533155</v>
          </cell>
          <cell r="B442" t="str">
            <v xml:space="preserve">Sarah’s Childminding   </v>
          </cell>
          <cell r="C442" t="e">
            <v>#REF!</v>
          </cell>
          <cell r="D442" t="e">
            <v>#REF!</v>
          </cell>
          <cell r="E442" t="str">
            <v>PE12 8SR</v>
          </cell>
          <cell r="F442" t="e">
            <v>#REF!</v>
          </cell>
          <cell r="G442" t="str">
            <v>As per mailing address</v>
          </cell>
          <cell r="H442" t="str">
            <v>Sarah Davis</v>
          </cell>
          <cell r="I442" t="str">
            <v>Childminder</v>
          </cell>
          <cell r="J442" t="str">
            <v>05602 300227</v>
          </cell>
          <cell r="K442" t="str">
            <v>sarahdavis100@googlemail.com</v>
          </cell>
          <cell r="L442" t="str">
            <v>The Poplars</v>
          </cell>
          <cell r="M442" t="str">
            <v>Frostley Gate</v>
          </cell>
          <cell r="N442" t="str">
            <v>Fleet Fen</v>
          </cell>
          <cell r="O442" t="str">
            <v>Holbeach</v>
          </cell>
          <cell r="P442" t="str">
            <v>PE12 8SR</v>
          </cell>
          <cell r="S442">
            <v>155266</v>
          </cell>
          <cell r="T442" t="str">
            <v>Good</v>
          </cell>
          <cell r="U442">
            <v>42292</v>
          </cell>
          <cell r="V442" t="str">
            <v>Good</v>
          </cell>
          <cell r="W442">
            <v>40823</v>
          </cell>
          <cell r="X442" t="str">
            <v>Childminder</v>
          </cell>
          <cell r="Y442" t="str">
            <v>Childminder</v>
          </cell>
          <cell r="Z442" t="str">
            <v>Childminder</v>
          </cell>
          <cell r="AA442" t="str">
            <v>n/a</v>
          </cell>
          <cell r="AB442" t="str">
            <v>Sole Trader</v>
          </cell>
          <cell r="AD442" t="str">
            <v>EYE</v>
          </cell>
          <cell r="AE442" t="str">
            <v>Yes</v>
          </cell>
          <cell r="AF442" t="str">
            <v>No</v>
          </cell>
          <cell r="AG442" t="str">
            <v>Yes</v>
          </cell>
          <cell r="AI442">
            <v>310309</v>
          </cell>
          <cell r="AJ442" t="str">
            <v>No</v>
          </cell>
          <cell r="AK442" t="str">
            <v>No</v>
          </cell>
          <cell r="AL442" t="str">
            <v>No</v>
          </cell>
        </row>
        <row r="443">
          <cell r="A443">
            <v>582299</v>
          </cell>
          <cell r="B443" t="str">
            <v xml:space="preserve">Scampton Playmates </v>
          </cell>
          <cell r="C443" t="e">
            <v>#REF!</v>
          </cell>
          <cell r="D443" t="e">
            <v>#REF!</v>
          </cell>
          <cell r="E443" t="str">
            <v>LN1 2TR</v>
          </cell>
          <cell r="F443" t="e">
            <v>#REF!</v>
          </cell>
          <cell r="G443" t="str">
            <v>As per mailing address</v>
          </cell>
          <cell r="H443" t="str">
            <v>Katie Parkin</v>
          </cell>
          <cell r="I443" t="str">
            <v>Manager</v>
          </cell>
          <cell r="J443" t="str">
            <v>01522 731581</v>
          </cell>
          <cell r="K443" t="str">
            <v>scamptonplaymates@hotmail.com</v>
          </cell>
          <cell r="L443" t="str">
            <v>The Play House</v>
          </cell>
          <cell r="M443" t="str">
            <v>Gibson Road</v>
          </cell>
          <cell r="N443" t="str">
            <v>Scampton</v>
          </cell>
          <cell r="O443" t="str">
            <v>Lincoln</v>
          </cell>
          <cell r="P443" t="str">
            <v>LN1 2TR</v>
          </cell>
          <cell r="S443">
            <v>253469</v>
          </cell>
          <cell r="T443" t="str">
            <v>Good</v>
          </cell>
          <cell r="U443">
            <v>40588</v>
          </cell>
          <cell r="V443" t="str">
            <v>Good</v>
          </cell>
          <cell r="W443">
            <v>39847</v>
          </cell>
          <cell r="X443" t="str">
            <v>FDC</v>
          </cell>
          <cell r="Y443" t="str">
            <v>Voluntary</v>
          </cell>
          <cell r="Z443" t="str">
            <v>Committee</v>
          </cell>
          <cell r="AB443" t="str">
            <v>Charity</v>
          </cell>
          <cell r="AC443">
            <v>1070786</v>
          </cell>
          <cell r="AD443" t="str">
            <v>EYE</v>
          </cell>
          <cell r="AE443" t="str">
            <v>Yes</v>
          </cell>
          <cell r="AF443" t="str">
            <v>No</v>
          </cell>
          <cell r="AG443" t="str">
            <v>Yes</v>
          </cell>
          <cell r="AI443">
            <v>304533</v>
          </cell>
          <cell r="AJ443" t="str">
            <v>Yes</v>
          </cell>
          <cell r="AK443" t="str">
            <v>Yes</v>
          </cell>
          <cell r="AL443" t="str">
            <v>Yes</v>
          </cell>
        </row>
        <row r="444">
          <cell r="A444">
            <v>518764</v>
          </cell>
          <cell r="B444" t="str">
            <v>Scotter Preschool</v>
          </cell>
          <cell r="C444" t="e">
            <v>#REF!</v>
          </cell>
          <cell r="D444" t="e">
            <v>#REF!</v>
          </cell>
          <cell r="E444" t="str">
            <v>DN21 3UB</v>
          </cell>
          <cell r="F444" t="e">
            <v>#REF!</v>
          </cell>
          <cell r="G444" t="str">
            <v>As per mailing address</v>
          </cell>
          <cell r="H444" t="str">
            <v>Louise Pitcher</v>
          </cell>
          <cell r="I444" t="str">
            <v>Manager</v>
          </cell>
          <cell r="J444" t="str">
            <v>01724 764065</v>
          </cell>
          <cell r="K444" t="str">
            <v>scotterpreschool@googlemail.com</v>
          </cell>
          <cell r="L444" t="str">
            <v>Village Hall</v>
          </cell>
          <cell r="N444" t="str">
            <v>Scotter</v>
          </cell>
          <cell r="O444" t="str">
            <v>Gainsborough</v>
          </cell>
          <cell r="P444" t="str">
            <v>DN21 3UB</v>
          </cell>
          <cell r="S444">
            <v>253470</v>
          </cell>
          <cell r="T444" t="str">
            <v>Good</v>
          </cell>
          <cell r="U444">
            <v>42474</v>
          </cell>
          <cell r="V444" t="str">
            <v>Good</v>
          </cell>
          <cell r="W444">
            <v>41107</v>
          </cell>
          <cell r="X444" t="str">
            <v>Sessional</v>
          </cell>
          <cell r="Y444" t="str">
            <v>Voluntary</v>
          </cell>
          <cell r="Z444" t="str">
            <v>Committee</v>
          </cell>
          <cell r="AB444" t="str">
            <v>Charity</v>
          </cell>
          <cell r="AC444">
            <v>1027763</v>
          </cell>
          <cell r="AD444" t="str">
            <v>EYE</v>
          </cell>
          <cell r="AE444" t="str">
            <v>Yes</v>
          </cell>
          <cell r="AF444" t="str">
            <v>No</v>
          </cell>
          <cell r="AG444" t="str">
            <v>Yes</v>
          </cell>
          <cell r="AI444">
            <v>306431</v>
          </cell>
          <cell r="AJ444" t="str">
            <v>Yes</v>
          </cell>
          <cell r="AK444" t="str">
            <v>Yes</v>
          </cell>
          <cell r="AL444" t="str">
            <v>No</v>
          </cell>
        </row>
        <row r="445">
          <cell r="A445">
            <v>516486</v>
          </cell>
          <cell r="B445" t="str">
            <v>Sea Shells Day Nursery</v>
          </cell>
          <cell r="C445" t="e">
            <v>#REF!</v>
          </cell>
          <cell r="D445" t="e">
            <v>#REF!</v>
          </cell>
          <cell r="E445" t="str">
            <v>LN12 1DP</v>
          </cell>
          <cell r="F445" t="e">
            <v>#REF!</v>
          </cell>
          <cell r="G445" t="str">
            <v>As per mailing address</v>
          </cell>
          <cell r="H445" t="str">
            <v>Lyn Porter</v>
          </cell>
          <cell r="I445" t="str">
            <v>Acting Manager</v>
          </cell>
          <cell r="J445" t="str">
            <v xml:space="preserve">01507 479109 </v>
          </cell>
          <cell r="K445" t="str">
            <v>donna.smith@pre-school.org.uk</v>
          </cell>
          <cell r="L445" t="str">
            <v>Mablethorpe Childrens Centre</v>
          </cell>
          <cell r="M445" t="str">
            <v>Stanley Avenue</v>
          </cell>
          <cell r="O445" t="str">
            <v>Mablethorpe</v>
          </cell>
          <cell r="P445" t="str">
            <v>LN12 1DP</v>
          </cell>
          <cell r="R445" t="str">
            <v>Lisa Fox</v>
          </cell>
          <cell r="S445">
            <v>337834</v>
          </cell>
          <cell r="T445" t="str">
            <v>Good</v>
          </cell>
          <cell r="U445">
            <v>41991</v>
          </cell>
          <cell r="V445" t="str">
            <v>Good</v>
          </cell>
          <cell r="W445">
            <v>40855</v>
          </cell>
          <cell r="X445" t="str">
            <v>FDC</v>
          </cell>
          <cell r="Y445" t="str">
            <v>Voluntary</v>
          </cell>
          <cell r="Z445" t="str">
            <v>Committee</v>
          </cell>
          <cell r="AB445" t="str">
            <v>Charity</v>
          </cell>
          <cell r="AC445">
            <v>1096526</v>
          </cell>
          <cell r="AD445" t="str">
            <v>EYE</v>
          </cell>
          <cell r="AE445" t="str">
            <v>Yes</v>
          </cell>
          <cell r="AF445" t="str">
            <v>No</v>
          </cell>
          <cell r="AG445" t="str">
            <v>Yes</v>
          </cell>
          <cell r="AI445">
            <v>319622</v>
          </cell>
          <cell r="AJ445" t="str">
            <v>No</v>
          </cell>
          <cell r="AK445" t="str">
            <v>No</v>
          </cell>
          <cell r="AL445" t="str">
            <v>No</v>
          </cell>
        </row>
        <row r="446">
          <cell r="A446">
            <v>684125</v>
          </cell>
          <cell r="B446" t="str">
            <v>Serendipity's Day Nursery</v>
          </cell>
          <cell r="C446" t="str">
            <v xml:space="preserve">South Kesteven </v>
          </cell>
          <cell r="D446" t="str">
            <v>St Wulfram's</v>
          </cell>
          <cell r="E446" t="str">
            <v xml:space="preserve">NG31 8AN </v>
          </cell>
          <cell r="F446" t="str">
            <v>Grantham Belton Lane CC</v>
          </cell>
          <cell r="G446" t="str">
            <v>18 North Parade, NG31 8AN</v>
          </cell>
          <cell r="H446" t="str">
            <v xml:space="preserve">Sam Waite </v>
          </cell>
          <cell r="I446" t="str">
            <v xml:space="preserve">Manager </v>
          </cell>
          <cell r="J446" t="str">
            <v>01476573030</v>
          </cell>
          <cell r="K446" t="str">
            <v>grantham@serendipitys.co.uk</v>
          </cell>
          <cell r="L446" t="str">
            <v>1 Dewberry Lane</v>
          </cell>
          <cell r="M446" t="str">
            <v>Radcliffe on Trent</v>
          </cell>
          <cell r="O446" t="str">
            <v xml:space="preserve"> Nottingham</v>
          </cell>
          <cell r="P446" t="str">
            <v xml:space="preserve">NG12 2JH </v>
          </cell>
          <cell r="R446" t="str">
            <v xml:space="preserve">Theresa Brown </v>
          </cell>
          <cell r="S446">
            <v>495708</v>
          </cell>
          <cell r="T446" t="str">
            <v>Awaiting</v>
          </cell>
          <cell r="U446">
            <v>42436</v>
          </cell>
          <cell r="X446" t="str">
            <v>Private</v>
          </cell>
          <cell r="Y446" t="str">
            <v>Private</v>
          </cell>
          <cell r="Z446" t="str">
            <v>Private Owner</v>
          </cell>
          <cell r="AB446" t="str">
            <v>Companies House</v>
          </cell>
          <cell r="AC446">
            <v>4025206</v>
          </cell>
          <cell r="AD446" t="str">
            <v>EYE</v>
          </cell>
          <cell r="AE446" t="str">
            <v>Yes</v>
          </cell>
          <cell r="AF446" t="str">
            <v>Yes</v>
          </cell>
          <cell r="AG446" t="str">
            <v>Yes</v>
          </cell>
          <cell r="AI446">
            <v>328424</v>
          </cell>
        </row>
        <row r="447">
          <cell r="A447">
            <v>683931</v>
          </cell>
          <cell r="B447" t="str">
            <v>Sharon Dumpleton Childminding</v>
          </cell>
          <cell r="C447" t="e">
            <v>#REF!</v>
          </cell>
          <cell r="D447" t="e">
            <v>#REF!</v>
          </cell>
          <cell r="E447" t="str">
            <v>NG31 9QL</v>
          </cell>
          <cell r="F447" t="e">
            <v>#REF!</v>
          </cell>
          <cell r="G447" t="str">
            <v>As per mailing address</v>
          </cell>
          <cell r="H447" t="str">
            <v>Sharon Dumpleton</v>
          </cell>
          <cell r="I447" t="str">
            <v>Childminder</v>
          </cell>
          <cell r="J447" t="str">
            <v xml:space="preserve">01476 567989 </v>
          </cell>
          <cell r="K447" t="str">
            <v>adrian.dumpleton@uwclub.net</v>
          </cell>
          <cell r="L447" t="str">
            <v>14 The Belfry</v>
          </cell>
          <cell r="O447" t="str">
            <v>Grantham</v>
          </cell>
          <cell r="P447" t="str">
            <v>NG31 9QL</v>
          </cell>
          <cell r="S447">
            <v>208665</v>
          </cell>
          <cell r="T447" t="str">
            <v>Good</v>
          </cell>
          <cell r="U447">
            <v>42159</v>
          </cell>
          <cell r="V447" t="str">
            <v>Good</v>
          </cell>
          <cell r="W447">
            <v>41214</v>
          </cell>
          <cell r="X447" t="str">
            <v>Childminder</v>
          </cell>
          <cell r="Y447" t="str">
            <v>Childminder</v>
          </cell>
          <cell r="Z447" t="str">
            <v>Childminder</v>
          </cell>
          <cell r="AA447" t="str">
            <v>n/a</v>
          </cell>
          <cell r="AB447" t="str">
            <v>Sole Trader</v>
          </cell>
          <cell r="AD447" t="str">
            <v>EYE</v>
          </cell>
          <cell r="AE447" t="str">
            <v>Yes</v>
          </cell>
          <cell r="AF447" t="str">
            <v>Yes</v>
          </cell>
          <cell r="AG447" t="str">
            <v>Yes</v>
          </cell>
          <cell r="AI447">
            <v>303145</v>
          </cell>
          <cell r="AJ447" t="str">
            <v>No</v>
          </cell>
          <cell r="AK447" t="str">
            <v>No</v>
          </cell>
          <cell r="AL447" t="str">
            <v>No</v>
          </cell>
        </row>
        <row r="448">
          <cell r="A448">
            <v>684061</v>
          </cell>
          <cell r="B448" t="str">
            <v>Sharon Green</v>
          </cell>
          <cell r="C448" t="e">
            <v>#REF!</v>
          </cell>
          <cell r="D448" t="e">
            <v>#REF!</v>
          </cell>
          <cell r="E448" t="str">
            <v>DN21 2LG</v>
          </cell>
          <cell r="F448" t="e">
            <v>#REF!</v>
          </cell>
          <cell r="G448" t="str">
            <v>As per mailing address</v>
          </cell>
          <cell r="H448" t="str">
            <v>Sharon Green</v>
          </cell>
          <cell r="I448" t="str">
            <v>Childminder</v>
          </cell>
          <cell r="J448" t="str">
            <v>07584 024578</v>
          </cell>
          <cell r="K448" t="str">
            <v>sharongreen084@aol.com</v>
          </cell>
          <cell r="L448" t="str">
            <v>12 Acland Street</v>
          </cell>
          <cell r="N448" t="str">
            <v>Gainsborough</v>
          </cell>
          <cell r="O448" t="str">
            <v>Lincoln</v>
          </cell>
          <cell r="P448" t="str">
            <v>DN21 2LG</v>
          </cell>
          <cell r="S448">
            <v>208609</v>
          </cell>
          <cell r="T448" t="str">
            <v>Good</v>
          </cell>
          <cell r="U448">
            <v>42111</v>
          </cell>
          <cell r="X448" t="str">
            <v>Childminder</v>
          </cell>
          <cell r="Y448" t="str">
            <v>Childminder</v>
          </cell>
          <cell r="Z448" t="str">
            <v>Childminder</v>
          </cell>
          <cell r="AA448" t="str">
            <v>n/a</v>
          </cell>
          <cell r="AB448" t="str">
            <v>Sole Trader</v>
          </cell>
          <cell r="AD448" t="str">
            <v>EYE</v>
          </cell>
          <cell r="AE448" t="str">
            <v>yes</v>
          </cell>
          <cell r="AF448" t="str">
            <v>Yes</v>
          </cell>
          <cell r="AG448" t="str">
            <v>Yes</v>
          </cell>
          <cell r="AI448">
            <v>322598</v>
          </cell>
          <cell r="AJ448" t="str">
            <v>No</v>
          </cell>
          <cell r="AK448" t="str">
            <v>No</v>
          </cell>
          <cell r="AL448" t="str">
            <v>No</v>
          </cell>
        </row>
        <row r="449">
          <cell r="A449">
            <v>684100</v>
          </cell>
          <cell r="B449" t="str">
            <v>Sharon Newby - Sharon's House Childminding</v>
          </cell>
          <cell r="C449" t="e">
            <v>#REF!</v>
          </cell>
          <cell r="D449" t="e">
            <v>#REF!</v>
          </cell>
          <cell r="E449" t="str">
            <v>NG34 7XB</v>
          </cell>
          <cell r="F449" t="e">
            <v>#REF!</v>
          </cell>
          <cell r="G449" t="str">
            <v>As per mailing address</v>
          </cell>
          <cell r="H449" t="str">
            <v>Sharon Newby</v>
          </cell>
          <cell r="I449" t="str">
            <v>Childminder</v>
          </cell>
          <cell r="J449" t="str">
            <v>01529 413219</v>
          </cell>
          <cell r="K449" t="str">
            <v>sharon_newby@hotmail.co.uk</v>
          </cell>
          <cell r="L449" t="str">
            <v>27 Abbey Road</v>
          </cell>
          <cell r="N449" t="str">
            <v>Quarrington</v>
          </cell>
          <cell r="O449" t="str">
            <v>Sleaford</v>
          </cell>
          <cell r="P449" t="str">
            <v>NG34 7XB</v>
          </cell>
          <cell r="S449">
            <v>283863</v>
          </cell>
          <cell r="T449" t="str">
            <v>Good</v>
          </cell>
          <cell r="U449">
            <v>42515</v>
          </cell>
          <cell r="V449" t="str">
            <v>Good</v>
          </cell>
          <cell r="W449">
            <v>40666</v>
          </cell>
          <cell r="X449" t="str">
            <v>Childminder</v>
          </cell>
          <cell r="Y449" t="str">
            <v>Childminder</v>
          </cell>
          <cell r="Z449" t="str">
            <v>Childminder</v>
          </cell>
          <cell r="AA449" t="str">
            <v>n/a</v>
          </cell>
          <cell r="AB449" t="str">
            <v>Sole Trader</v>
          </cell>
          <cell r="AC449" t="str">
            <v>Sharon Newby Registered Childminder</v>
          </cell>
          <cell r="AD449" t="str">
            <v>EYE</v>
          </cell>
          <cell r="AE449" t="str">
            <v>Yes</v>
          </cell>
          <cell r="AF449" t="str">
            <v>Yes</v>
          </cell>
          <cell r="AG449" t="str">
            <v>Yes</v>
          </cell>
          <cell r="AI449">
            <v>326378</v>
          </cell>
          <cell r="AJ449" t="str">
            <v>No</v>
          </cell>
          <cell r="AK449" t="str">
            <v>Yes</v>
          </cell>
          <cell r="AL449" t="str">
            <v>No</v>
          </cell>
        </row>
        <row r="450">
          <cell r="A450">
            <v>683786</v>
          </cell>
          <cell r="B450" t="str">
            <v>Sharon Palmer</v>
          </cell>
          <cell r="C450" t="e">
            <v>#REF!</v>
          </cell>
          <cell r="D450" t="e">
            <v>#REF!</v>
          </cell>
          <cell r="E450" t="str">
            <v>NG34 7GD</v>
          </cell>
          <cell r="F450" t="e">
            <v>#REF!</v>
          </cell>
          <cell r="G450" t="str">
            <v>As per mailing address</v>
          </cell>
          <cell r="H450" t="str">
            <v>Sharon Palmer</v>
          </cell>
          <cell r="I450" t="str">
            <v>Childminder</v>
          </cell>
          <cell r="J450" t="str">
            <v>01529 414950</v>
          </cell>
          <cell r="K450" t="str">
            <v>jasonsharonpalmer@gmail.com</v>
          </cell>
          <cell r="L450" t="str">
            <v>5 Burns Crescent</v>
          </cell>
          <cell r="O450" t="str">
            <v>Sleaford</v>
          </cell>
          <cell r="P450" t="str">
            <v>NG34 7GD</v>
          </cell>
          <cell r="S450">
            <v>348874</v>
          </cell>
          <cell r="T450" t="str">
            <v xml:space="preserve">Outstanding </v>
          </cell>
          <cell r="U450">
            <v>42325</v>
          </cell>
          <cell r="V450" t="str">
            <v>Good</v>
          </cell>
          <cell r="W450">
            <v>40687</v>
          </cell>
          <cell r="X450" t="str">
            <v>Childminder</v>
          </cell>
          <cell r="Y450" t="str">
            <v>Childminder</v>
          </cell>
          <cell r="Z450" t="str">
            <v>Childminder</v>
          </cell>
          <cell r="AA450" t="str">
            <v>n/a</v>
          </cell>
          <cell r="AB450" t="str">
            <v>Sole Trader</v>
          </cell>
          <cell r="AD450" t="str">
            <v>EYE</v>
          </cell>
          <cell r="AE450" t="str">
            <v>Yes</v>
          </cell>
          <cell r="AF450" t="str">
            <v>Yes</v>
          </cell>
          <cell r="AG450" t="str">
            <v>No</v>
          </cell>
          <cell r="AI450">
            <v>305718</v>
          </cell>
          <cell r="AJ450" t="str">
            <v>No</v>
          </cell>
          <cell r="AK450" t="str">
            <v>No</v>
          </cell>
          <cell r="AL450" t="str">
            <v>No</v>
          </cell>
        </row>
        <row r="451">
          <cell r="A451">
            <v>683791</v>
          </cell>
          <cell r="B451" t="str">
            <v>Shein's Childminding</v>
          </cell>
          <cell r="C451" t="e">
            <v>#REF!</v>
          </cell>
          <cell r="D451" t="e">
            <v>#REF!</v>
          </cell>
          <cell r="E451" t="str">
            <v>LN10 5HN</v>
          </cell>
          <cell r="F451" t="e">
            <v>#REF!</v>
          </cell>
          <cell r="G451" t="str">
            <v>As per mailing address</v>
          </cell>
          <cell r="H451" t="str">
            <v>Maria Hoyes</v>
          </cell>
          <cell r="I451" t="str">
            <v>Childminder</v>
          </cell>
          <cell r="J451" t="str">
            <v>01526 353109</v>
          </cell>
          <cell r="K451" t="str">
            <v>Maz_hoyes@hotmail.com</v>
          </cell>
          <cell r="L451" t="str">
            <v>The Chimneys</v>
          </cell>
          <cell r="M451" t="str">
            <v>Grange Lane</v>
          </cell>
          <cell r="N451" t="str">
            <v>Stixwould</v>
          </cell>
          <cell r="P451" t="str">
            <v>LN10 5HN</v>
          </cell>
          <cell r="S451">
            <v>444902</v>
          </cell>
          <cell r="T451" t="str">
            <v>Good</v>
          </cell>
          <cell r="U451">
            <v>41246</v>
          </cell>
          <cell r="X451" t="str">
            <v>Childminder</v>
          </cell>
          <cell r="Y451" t="str">
            <v>Childminder</v>
          </cell>
          <cell r="Z451" t="str">
            <v>Childminder</v>
          </cell>
          <cell r="AA451" t="str">
            <v>n/a</v>
          </cell>
          <cell r="AB451" t="str">
            <v>Sole Trader</v>
          </cell>
          <cell r="AD451" t="str">
            <v>EYE</v>
          </cell>
          <cell r="AE451" t="str">
            <v>Yes</v>
          </cell>
          <cell r="AF451" t="str">
            <v>No</v>
          </cell>
          <cell r="AG451" t="str">
            <v>Yes</v>
          </cell>
          <cell r="AI451">
            <v>312002</v>
          </cell>
          <cell r="AJ451" t="str">
            <v>No</v>
          </cell>
          <cell r="AK451" t="str">
            <v>No</v>
          </cell>
          <cell r="AL451" t="str">
            <v>No</v>
          </cell>
        </row>
        <row r="452">
          <cell r="A452">
            <v>517375</v>
          </cell>
          <cell r="B452" t="str">
            <v>Shining Stars Day Nursery</v>
          </cell>
          <cell r="C452" t="e">
            <v>#REF!</v>
          </cell>
          <cell r="D452" t="e">
            <v>#REF!</v>
          </cell>
          <cell r="E452" t="str">
            <v>PE24 4DD</v>
          </cell>
          <cell r="F452" t="e">
            <v>#REF!</v>
          </cell>
          <cell r="G452" t="str">
            <v>As per mailing address</v>
          </cell>
          <cell r="H452" t="str">
            <v xml:space="preserve">Deputy Manager - Jane Smith </v>
          </cell>
          <cell r="I452" t="str">
            <v>Manager</v>
          </cell>
          <cell r="J452" t="str">
            <v>01754 881 606</v>
          </cell>
          <cell r="K452" t="str">
            <v>wainfleet@childrenslinks.org.uk; gina.edwards@childrenslinks.org.uk</v>
          </cell>
          <cell r="L452" t="str">
            <v>Wainfleet CC</v>
          </cell>
          <cell r="M452" t="str">
            <v>Magdelen Road</v>
          </cell>
          <cell r="N452" t="str">
            <v>Wainfleet</v>
          </cell>
          <cell r="O452" t="str">
            <v>Skegness</v>
          </cell>
          <cell r="P452" t="str">
            <v>PE24 4DD</v>
          </cell>
          <cell r="Q452" t="str">
            <v>Wainfleet Nursery</v>
          </cell>
          <cell r="R452" t="str">
            <v>Jane Smith</v>
          </cell>
          <cell r="S452">
            <v>430406</v>
          </cell>
          <cell r="T452" t="str">
            <v>Good</v>
          </cell>
          <cell r="U452">
            <v>41754</v>
          </cell>
          <cell r="V452" t="str">
            <v>Satisfactory</v>
          </cell>
          <cell r="W452">
            <v>40884</v>
          </cell>
          <cell r="X452" t="str">
            <v>FDC</v>
          </cell>
          <cell r="Y452" t="str">
            <v>Voluntary</v>
          </cell>
          <cell r="Z452" t="str">
            <v>Committee</v>
          </cell>
          <cell r="AA452" t="str">
            <v>Nigel Sisley</v>
          </cell>
          <cell r="AB452" t="str">
            <v>Companies House</v>
          </cell>
          <cell r="AC452" t="str">
            <v>03484661</v>
          </cell>
          <cell r="AD452" t="str">
            <v>EYE</v>
          </cell>
          <cell r="AE452" t="str">
            <v>Yes</v>
          </cell>
          <cell r="AF452" t="str">
            <v>Yes</v>
          </cell>
          <cell r="AG452" t="str">
            <v>Yes</v>
          </cell>
          <cell r="AI452">
            <v>320202</v>
          </cell>
          <cell r="AJ452" t="str">
            <v>No</v>
          </cell>
          <cell r="AK452" t="str">
            <v>No</v>
          </cell>
          <cell r="AL452" t="str">
            <v>No</v>
          </cell>
        </row>
        <row r="453">
          <cell r="A453">
            <v>532562</v>
          </cell>
          <cell r="B453" t="str">
            <v>Sibsey Childminders</v>
          </cell>
          <cell r="C453" t="e">
            <v>#REF!</v>
          </cell>
          <cell r="D453" t="e">
            <v>#REF!</v>
          </cell>
          <cell r="E453" t="str">
            <v>PE22 0UA</v>
          </cell>
          <cell r="F453" t="e">
            <v>#REF!</v>
          </cell>
          <cell r="G453" t="str">
            <v>As per mailing address</v>
          </cell>
          <cell r="H453" t="str">
            <v>Rowena Medlock</v>
          </cell>
          <cell r="I453" t="str">
            <v>Childminder</v>
          </cell>
          <cell r="J453" t="str">
            <v>07538 217662</v>
          </cell>
          <cell r="K453" t="str">
            <v>henrietta_ross@yahoo.co.uk</v>
          </cell>
          <cell r="L453" t="str">
            <v>The Polders</v>
          </cell>
          <cell r="N453" t="str">
            <v>Northlands</v>
          </cell>
          <cell r="O453" t="str">
            <v>Sibsey</v>
          </cell>
          <cell r="P453" t="str">
            <v>PE22 0UA</v>
          </cell>
          <cell r="S453">
            <v>421394</v>
          </cell>
          <cell r="T453" t="str">
            <v>Outstanding</v>
          </cell>
          <cell r="U453">
            <v>42177</v>
          </cell>
          <cell r="V453" t="str">
            <v>Good</v>
          </cell>
          <cell r="W453">
            <v>40840</v>
          </cell>
          <cell r="X453" t="str">
            <v>Childminder</v>
          </cell>
          <cell r="Y453" t="str">
            <v>Childminder</v>
          </cell>
          <cell r="Z453" t="str">
            <v>Childminder</v>
          </cell>
          <cell r="AA453" t="str">
            <v>n/a</v>
          </cell>
          <cell r="AB453" t="str">
            <v>Sole Trader</v>
          </cell>
          <cell r="AD453" t="str">
            <v>EYE</v>
          </cell>
          <cell r="AE453" t="str">
            <v>Yes</v>
          </cell>
          <cell r="AF453" t="str">
            <v>Yes</v>
          </cell>
          <cell r="AG453" t="str">
            <v>Yes</v>
          </cell>
          <cell r="AI453">
            <v>311264</v>
          </cell>
          <cell r="AJ453" t="str">
            <v>No</v>
          </cell>
          <cell r="AK453" t="str">
            <v>No</v>
          </cell>
          <cell r="AL453" t="str">
            <v>No</v>
          </cell>
        </row>
        <row r="454">
          <cell r="A454">
            <v>597018</v>
          </cell>
          <cell r="B454" t="str">
            <v>Skendleby Play School</v>
          </cell>
          <cell r="C454" t="e">
            <v>#REF!</v>
          </cell>
          <cell r="D454" t="e">
            <v>#REF!</v>
          </cell>
          <cell r="E454" t="str">
            <v>PE23 4QE</v>
          </cell>
          <cell r="F454" t="e">
            <v>#REF!</v>
          </cell>
          <cell r="G454" t="str">
            <v>As per mailing address</v>
          </cell>
          <cell r="H454" t="str">
            <v>Sharon Seymour-Smalley/Karen Jarvis</v>
          </cell>
          <cell r="I454" t="str">
            <v>Manager</v>
          </cell>
          <cell r="J454" t="str">
            <v xml:space="preserve"> 07732 264891</v>
          </cell>
          <cell r="K454" t="str">
            <v>skendlebyplaygroup@googlemail.com</v>
          </cell>
          <cell r="L454" t="str">
            <v>The Old School</v>
          </cell>
          <cell r="M454" t="str">
            <v>Main Road</v>
          </cell>
          <cell r="N454" t="str">
            <v>Skendleby</v>
          </cell>
          <cell r="O454" t="str">
            <v>Spilsby</v>
          </cell>
          <cell r="P454" t="str">
            <v>PE23 4QE</v>
          </cell>
          <cell r="Q454" t="str">
            <v>Skegness Neighbourhood Nursery</v>
          </cell>
          <cell r="R454" t="str">
            <v>Sharon Seymour-Smalley</v>
          </cell>
          <cell r="S454">
            <v>253590</v>
          </cell>
          <cell r="T454" t="str">
            <v>Good</v>
          </cell>
          <cell r="U454">
            <v>41621</v>
          </cell>
          <cell r="V454" t="str">
            <v>Satisfactory</v>
          </cell>
          <cell r="W454">
            <v>39990</v>
          </cell>
          <cell r="X454" t="str">
            <v>Sessional</v>
          </cell>
          <cell r="Y454" t="str">
            <v>Voluntary</v>
          </cell>
          <cell r="Z454" t="str">
            <v>Committee</v>
          </cell>
          <cell r="AB454" t="str">
            <v>Sole Trader</v>
          </cell>
          <cell r="AC454" t="str">
            <v>ZOE CRUTCHLEY</v>
          </cell>
          <cell r="AD454" t="str">
            <v>EYE</v>
          </cell>
          <cell r="AE454" t="str">
            <v>Yes</v>
          </cell>
          <cell r="AF454" t="str">
            <v>No</v>
          </cell>
          <cell r="AG454" t="str">
            <v>Yes</v>
          </cell>
          <cell r="AI454">
            <v>301309</v>
          </cell>
          <cell r="AJ454" t="str">
            <v>No</v>
          </cell>
          <cell r="AK454" t="str">
            <v>No</v>
          </cell>
          <cell r="AL454" t="str">
            <v>No</v>
          </cell>
        </row>
        <row r="455">
          <cell r="A455">
            <v>530215</v>
          </cell>
          <cell r="B455" t="str">
            <v>Sleaford Day Nursery</v>
          </cell>
          <cell r="C455" t="e">
            <v>#REF!</v>
          </cell>
          <cell r="D455" t="e">
            <v>#REF!</v>
          </cell>
          <cell r="E455" t="str">
            <v>NG34 7AP</v>
          </cell>
          <cell r="F455" t="e">
            <v>#REF!</v>
          </cell>
          <cell r="G455" t="str">
            <v>As per mailing address</v>
          </cell>
          <cell r="H455" t="str">
            <v>Diane Hodgson</v>
          </cell>
          <cell r="I455" t="str">
            <v>Manager</v>
          </cell>
          <cell r="J455" t="str">
            <v>01529 414464</v>
          </cell>
          <cell r="K455" t="str">
            <v>sleafordday@aol.com</v>
          </cell>
          <cell r="L455" t="str">
            <v>The Drove</v>
          </cell>
          <cell r="O455" t="str">
            <v>Sleaford</v>
          </cell>
          <cell r="P455" t="str">
            <v>NG34 7AP</v>
          </cell>
          <cell r="S455">
            <v>102277</v>
          </cell>
          <cell r="T455" t="str">
            <v>Outstanding</v>
          </cell>
          <cell r="U455">
            <v>41481</v>
          </cell>
          <cell r="V455" t="str">
            <v>Outstanding</v>
          </cell>
          <cell r="W455">
            <v>40651</v>
          </cell>
          <cell r="X455" t="str">
            <v>FDC</v>
          </cell>
          <cell r="Y455" t="str">
            <v>Private</v>
          </cell>
          <cell r="Z455" t="str">
            <v>Private Owner</v>
          </cell>
          <cell r="AA455" t="str">
            <v>n/a</v>
          </cell>
          <cell r="AB455" t="str">
            <v>Companies House</v>
          </cell>
          <cell r="AC455" t="str">
            <v>04791889</v>
          </cell>
          <cell r="AD455" t="str">
            <v>EYE</v>
          </cell>
          <cell r="AE455" t="str">
            <v>Yes</v>
          </cell>
          <cell r="AF455" t="str">
            <v>Yes</v>
          </cell>
          <cell r="AG455" t="str">
            <v>Yes</v>
          </cell>
          <cell r="AI455">
            <v>302680</v>
          </cell>
          <cell r="AJ455" t="str">
            <v>Yes</v>
          </cell>
          <cell r="AK455" t="str">
            <v>Yes</v>
          </cell>
          <cell r="AL455" t="str">
            <v>Yes</v>
          </cell>
        </row>
        <row r="456">
          <cell r="A456">
            <v>581309</v>
          </cell>
          <cell r="B456" t="str">
            <v>Sleaford Methodist Preschool</v>
          </cell>
          <cell r="C456" t="e">
            <v>#REF!</v>
          </cell>
          <cell r="D456" t="e">
            <v>#REF!</v>
          </cell>
          <cell r="E456" t="str">
            <v>NG34 7EL</v>
          </cell>
          <cell r="F456" t="e">
            <v>#REF!</v>
          </cell>
          <cell r="G456" t="str">
            <v>Church Hall, NorthGate, Sleaford. NG34 7EL</v>
          </cell>
          <cell r="H456" t="str">
            <v>Sue Waller</v>
          </cell>
          <cell r="I456" t="str">
            <v>Manager</v>
          </cell>
          <cell r="J456" t="str">
            <v>01529 306977</v>
          </cell>
          <cell r="K456" t="str">
            <v>sleafordmethodistpreschool@gmail.com</v>
          </cell>
          <cell r="L456" t="str">
            <v>2 Swallow Close</v>
          </cell>
          <cell r="O456" t="str">
            <v>Sleaford</v>
          </cell>
          <cell r="P456" t="str">
            <v>NG34 7UU</v>
          </cell>
          <cell r="R456" t="str">
            <v>Sue Waller</v>
          </cell>
          <cell r="S456">
            <v>253601</v>
          </cell>
          <cell r="T456" t="str">
            <v>Good</v>
          </cell>
          <cell r="U456">
            <v>42404</v>
          </cell>
          <cell r="V456" t="str">
            <v>Requires Improvement</v>
          </cell>
          <cell r="W456">
            <v>42058</v>
          </cell>
          <cell r="X456" t="str">
            <v>FDC</v>
          </cell>
          <cell r="Y456" t="str">
            <v>Voluntary</v>
          </cell>
          <cell r="Z456" t="str">
            <v>Committee</v>
          </cell>
          <cell r="AB456" t="str">
            <v>Charity</v>
          </cell>
          <cell r="AC456">
            <v>1155287</v>
          </cell>
          <cell r="AD456" t="str">
            <v>EYE</v>
          </cell>
          <cell r="AE456" t="str">
            <v>Yes</v>
          </cell>
          <cell r="AF456" t="str">
            <v>No</v>
          </cell>
          <cell r="AG456" t="str">
            <v>Yes</v>
          </cell>
          <cell r="AI456">
            <v>303027</v>
          </cell>
          <cell r="AJ456" t="str">
            <v>No</v>
          </cell>
          <cell r="AK456" t="str">
            <v>No</v>
          </cell>
          <cell r="AL456" t="str">
            <v>No</v>
          </cell>
        </row>
        <row r="457">
          <cell r="A457">
            <v>521717</v>
          </cell>
          <cell r="B457" t="str">
            <v>Sleaford New Life Preschool</v>
          </cell>
          <cell r="C457" t="e">
            <v>#REF!</v>
          </cell>
          <cell r="D457" t="e">
            <v>#REF!</v>
          </cell>
          <cell r="E457" t="str">
            <v>NG34 7JP</v>
          </cell>
          <cell r="F457" t="e">
            <v>#REF!</v>
          </cell>
          <cell r="G457" t="str">
            <v>As per mailing address</v>
          </cell>
          <cell r="H457" t="str">
            <v>Liz Dickinson</v>
          </cell>
          <cell r="I457" t="str">
            <v>Manager</v>
          </cell>
          <cell r="J457" t="str">
            <v>01529 304281</v>
          </cell>
          <cell r="K457" t="str">
            <v>preschool@nlcm.org.uk</v>
          </cell>
          <cell r="L457" t="str">
            <v>New Life Centre</v>
          </cell>
          <cell r="M457" t="str">
            <v>Mareham Lane</v>
          </cell>
          <cell r="O457" t="str">
            <v>Sleaford</v>
          </cell>
          <cell r="P457" t="str">
            <v>NG34 7JP</v>
          </cell>
          <cell r="R457" t="str">
            <v>Stacey Staples</v>
          </cell>
          <cell r="S457">
            <v>476007</v>
          </cell>
          <cell r="T457" t="str">
            <v>Good</v>
          </cell>
          <cell r="U457">
            <v>42430</v>
          </cell>
          <cell r="V457" t="str">
            <v>Outstanding</v>
          </cell>
          <cell r="W457">
            <v>40730</v>
          </cell>
          <cell r="X457" t="str">
            <v>FDC</v>
          </cell>
          <cell r="Y457" t="str">
            <v>Voluntary</v>
          </cell>
          <cell r="Z457" t="str">
            <v>Committee</v>
          </cell>
          <cell r="AA457" t="str">
            <v>Keith Maltby</v>
          </cell>
          <cell r="AB457" t="str">
            <v>Charity</v>
          </cell>
          <cell r="AC457">
            <v>1153603</v>
          </cell>
          <cell r="AD457" t="str">
            <v>EYE</v>
          </cell>
          <cell r="AE457" t="str">
            <v>Yes</v>
          </cell>
          <cell r="AF457" t="str">
            <v>No</v>
          </cell>
          <cell r="AG457" t="str">
            <v>Yes</v>
          </cell>
          <cell r="AI457">
            <v>301314</v>
          </cell>
          <cell r="AJ457" t="str">
            <v>No</v>
          </cell>
          <cell r="AK457" t="str">
            <v>No</v>
          </cell>
          <cell r="AL457" t="str">
            <v>No</v>
          </cell>
        </row>
        <row r="458">
          <cell r="A458">
            <v>684149</v>
          </cell>
          <cell r="B458" t="str">
            <v>Small Bears Childminding</v>
          </cell>
          <cell r="C458" t="e">
            <v>#REF!</v>
          </cell>
          <cell r="D458" t="e">
            <v>#REF!</v>
          </cell>
          <cell r="E458" t="str">
            <v>LN1 2BN</v>
          </cell>
          <cell r="F458" t="e">
            <v>#REF!</v>
          </cell>
          <cell r="G458" t="str">
            <v>As per mailing address</v>
          </cell>
          <cell r="H458" t="str">
            <v>Louise Biggam</v>
          </cell>
          <cell r="I458" t="str">
            <v>Childminder</v>
          </cell>
          <cell r="J458" t="str">
            <v>07584 674 540</v>
          </cell>
          <cell r="K458" t="str">
            <v>smallbearschildminding@hotmail.com</v>
          </cell>
          <cell r="L458" t="str">
            <v>25 Ashfield</v>
          </cell>
          <cell r="N458" t="str">
            <v>Sturton by Stow</v>
          </cell>
          <cell r="O458" t="str">
            <v>Lincoln</v>
          </cell>
          <cell r="P458" t="str">
            <v>LN1 2BN</v>
          </cell>
          <cell r="S458" t="str">
            <v>EY498413</v>
          </cell>
          <cell r="T458" t="str">
            <v>Awaiting</v>
          </cell>
          <cell r="U458" t="str">
            <v>Awaiting</v>
          </cell>
          <cell r="AD458" t="str">
            <v>EYE</v>
          </cell>
          <cell r="AE458" t="str">
            <v>Yes</v>
          </cell>
          <cell r="AF458" t="str">
            <v>Yes</v>
          </cell>
          <cell r="AG458" t="str">
            <v>Yes</v>
          </cell>
          <cell r="AI458">
            <v>330089</v>
          </cell>
          <cell r="AK458" t="str">
            <v>Yes</v>
          </cell>
        </row>
        <row r="459">
          <cell r="A459">
            <v>513328</v>
          </cell>
          <cell r="B459" t="str">
            <v>Small Saints Preschool</v>
          </cell>
          <cell r="C459" t="e">
            <v>#REF!</v>
          </cell>
          <cell r="D459" t="e">
            <v>#REF!</v>
          </cell>
          <cell r="E459" t="str">
            <v>PE12 7ED</v>
          </cell>
          <cell r="F459" t="e">
            <v>#REF!</v>
          </cell>
          <cell r="G459" t="str">
            <v>As per mailing address</v>
          </cell>
          <cell r="H459" t="str">
            <v>Jayne Britton</v>
          </cell>
          <cell r="I459" t="str">
            <v>Manager</v>
          </cell>
          <cell r="J459" t="str">
            <v>01406 422358</v>
          </cell>
          <cell r="K459" t="str">
            <v>smallsaints@btconnect.com</v>
          </cell>
          <cell r="M459" t="str">
            <v>The Chase</v>
          </cell>
          <cell r="N459" t="str">
            <v>High Street</v>
          </cell>
          <cell r="O459" t="str">
            <v>Holbeach</v>
          </cell>
          <cell r="P459" t="str">
            <v>PE12 7ED</v>
          </cell>
          <cell r="S459">
            <v>253758</v>
          </cell>
          <cell r="T459" t="str">
            <v>Good</v>
          </cell>
          <cell r="U459">
            <v>40134</v>
          </cell>
          <cell r="X459" t="str">
            <v>FDC</v>
          </cell>
          <cell r="Y459" t="str">
            <v>Voluntary</v>
          </cell>
          <cell r="Z459" t="str">
            <v>Committee</v>
          </cell>
          <cell r="AB459" t="str">
            <v>Charity</v>
          </cell>
          <cell r="AC459">
            <v>702282</v>
          </cell>
          <cell r="AD459" t="str">
            <v>EYE</v>
          </cell>
          <cell r="AE459" t="str">
            <v>Yes</v>
          </cell>
          <cell r="AF459" t="str">
            <v>No</v>
          </cell>
          <cell r="AG459" t="str">
            <v>Yes</v>
          </cell>
          <cell r="AI459">
            <v>301316</v>
          </cell>
          <cell r="AJ459" t="str">
            <v>No</v>
          </cell>
          <cell r="AK459" t="str">
            <v>Yes</v>
          </cell>
          <cell r="AL459" t="str">
            <v>Yes</v>
          </cell>
        </row>
        <row r="460">
          <cell r="A460">
            <v>683794</v>
          </cell>
          <cell r="B460" t="str">
            <v>Smartie Pants (Mablethorpe)</v>
          </cell>
          <cell r="C460" t="e">
            <v>#REF!</v>
          </cell>
          <cell r="D460" t="e">
            <v>#REF!</v>
          </cell>
          <cell r="E460" t="str">
            <v>LN12 1BP</v>
          </cell>
          <cell r="F460" t="e">
            <v>#REF!</v>
          </cell>
          <cell r="G460" t="str">
            <v>As per mailing address</v>
          </cell>
          <cell r="H460" t="str">
            <v>Sarah Fenton</v>
          </cell>
          <cell r="I460" t="str">
            <v>Manager /Owner</v>
          </cell>
          <cell r="J460" t="str">
            <v>01507 477001/ 07584 269469</v>
          </cell>
          <cell r="K460" t="str">
            <v>smartiepantsdaynursery@hotmail.co.uk</v>
          </cell>
          <cell r="L460" t="str">
            <v>Ruskin Road</v>
          </cell>
          <cell r="O460" t="str">
            <v>Mablethorpe</v>
          </cell>
          <cell r="P460" t="str">
            <v>LN12 1BP</v>
          </cell>
          <cell r="R460" t="str">
            <v>Charlotte Heffernan</v>
          </cell>
          <cell r="S460">
            <v>444788</v>
          </cell>
          <cell r="T460" t="str">
            <v>Good</v>
          </cell>
          <cell r="U460">
            <v>41585</v>
          </cell>
          <cell r="V460" t="str">
            <v>Good</v>
          </cell>
          <cell r="W460">
            <v>41262</v>
          </cell>
          <cell r="X460" t="str">
            <v>FDC</v>
          </cell>
          <cell r="Y460" t="str">
            <v>Private</v>
          </cell>
          <cell r="Z460" t="str">
            <v>Private Owner</v>
          </cell>
          <cell r="AA460" t="str">
            <v>n/a</v>
          </cell>
          <cell r="AB460" t="str">
            <v>Sole Trader</v>
          </cell>
          <cell r="AC460" t="str">
            <v>SARAH FENTON</v>
          </cell>
          <cell r="AD460" t="str">
            <v>EYE</v>
          </cell>
          <cell r="AE460" t="str">
            <v>Yes</v>
          </cell>
          <cell r="AF460" t="str">
            <v>Yes</v>
          </cell>
          <cell r="AG460" t="str">
            <v>Yes</v>
          </cell>
          <cell r="AI460">
            <v>311546</v>
          </cell>
          <cell r="AJ460" t="str">
            <v>Yes</v>
          </cell>
          <cell r="AK460" t="str">
            <v>Yes</v>
          </cell>
          <cell r="AL460" t="str">
            <v>Yes</v>
          </cell>
        </row>
        <row r="461">
          <cell r="A461">
            <v>683999</v>
          </cell>
          <cell r="B461" t="str">
            <v>Smartie Pants Preschool</v>
          </cell>
          <cell r="C461" t="e">
            <v>#REF!</v>
          </cell>
          <cell r="D461" t="e">
            <v>#REF!</v>
          </cell>
          <cell r="E461" t="str">
            <v>LN1 1QL</v>
          </cell>
          <cell r="F461" t="e">
            <v>#REF!</v>
          </cell>
          <cell r="G461" t="str">
            <v>As per mailing address</v>
          </cell>
          <cell r="H461" t="str">
            <v>Sarah Fenton/ Kerry Lecester</v>
          </cell>
          <cell r="I461" t="str">
            <v>Owner/ Manager</v>
          </cell>
          <cell r="J461" t="str">
            <v>07899 290596</v>
          </cell>
          <cell r="K461" t="str">
            <v>smartiepantsdaynursery@hotmail.co.uk</v>
          </cell>
          <cell r="L461" t="str">
            <v>Carholme Children's Centre</v>
          </cell>
          <cell r="M461" t="str">
            <v>Blenheim Road</v>
          </cell>
          <cell r="O461" t="str">
            <v>Lincoln</v>
          </cell>
          <cell r="P461" t="str">
            <v>LN1 1QL</v>
          </cell>
          <cell r="Q461" t="str">
            <v>St Faith's</v>
          </cell>
          <cell r="S461">
            <v>484077</v>
          </cell>
          <cell r="T461" t="str">
            <v>Awaiting</v>
          </cell>
          <cell r="U461" t="str">
            <v>Awaiting</v>
          </cell>
          <cell r="X461" t="str">
            <v>FDC</v>
          </cell>
          <cell r="Y461" t="str">
            <v>Private</v>
          </cell>
          <cell r="Z461" t="str">
            <v>Private Owner</v>
          </cell>
          <cell r="AA461" t="str">
            <v>n/a</v>
          </cell>
          <cell r="AD461" t="str">
            <v>EYE</v>
          </cell>
          <cell r="AE461" t="str">
            <v>Yes</v>
          </cell>
          <cell r="AF461" t="str">
            <v>No</v>
          </cell>
          <cell r="AG461" t="str">
            <v>Yes</v>
          </cell>
          <cell r="AI461">
            <v>317935</v>
          </cell>
          <cell r="AJ461" t="str">
            <v>No</v>
          </cell>
          <cell r="AK461" t="str">
            <v>No</v>
          </cell>
          <cell r="AL461" t="str">
            <v>No</v>
          </cell>
        </row>
        <row r="462">
          <cell r="A462">
            <v>683821</v>
          </cell>
          <cell r="B462" t="str">
            <v>Smile House Childcare</v>
          </cell>
          <cell r="C462" t="e">
            <v>#REF!</v>
          </cell>
          <cell r="D462" t="e">
            <v>#REF!</v>
          </cell>
          <cell r="E462" t="str">
            <v>LN3 4ES</v>
          </cell>
          <cell r="F462" t="e">
            <v>#REF!</v>
          </cell>
          <cell r="G462" t="str">
            <v>As per mailing address</v>
          </cell>
          <cell r="H462" t="str">
            <v xml:space="preserve">Fiona Smith </v>
          </cell>
          <cell r="I462" t="str">
            <v>Childminder</v>
          </cell>
          <cell r="J462" t="str">
            <v>07748 997290</v>
          </cell>
          <cell r="K462" t="str">
            <v>Fiona@smilehouse.me.uk</v>
          </cell>
          <cell r="L462" t="str">
            <v>Five Mile House</v>
          </cell>
          <cell r="M462" t="str">
            <v>High Street</v>
          </cell>
          <cell r="N462" t="str">
            <v>Fiskerton</v>
          </cell>
          <cell r="O462" t="str">
            <v>Lincoln</v>
          </cell>
          <cell r="P462" t="str">
            <v>LN3 4ES</v>
          </cell>
          <cell r="S462">
            <v>306180</v>
          </cell>
          <cell r="T462" t="str">
            <v>Good</v>
          </cell>
          <cell r="U462">
            <v>42122</v>
          </cell>
          <cell r="V462" t="str">
            <v>Good</v>
          </cell>
          <cell r="W462">
            <v>40024</v>
          </cell>
          <cell r="X462" t="str">
            <v>Childminder</v>
          </cell>
          <cell r="Y462" t="str">
            <v>Childminder</v>
          </cell>
          <cell r="Z462" t="str">
            <v>Childminder</v>
          </cell>
          <cell r="AA462" t="str">
            <v>n/a</v>
          </cell>
          <cell r="AB462" t="str">
            <v>Sole Trader</v>
          </cell>
          <cell r="AD462" t="str">
            <v>EYE</v>
          </cell>
          <cell r="AE462" t="str">
            <v>Yes</v>
          </cell>
          <cell r="AF462" t="str">
            <v>No</v>
          </cell>
          <cell r="AG462" t="str">
            <v>Yes</v>
          </cell>
          <cell r="AI462">
            <v>312846</v>
          </cell>
          <cell r="AJ462" t="str">
            <v>No</v>
          </cell>
          <cell r="AK462" t="str">
            <v>No</v>
          </cell>
          <cell r="AL462" t="str">
            <v>No</v>
          </cell>
        </row>
        <row r="463">
          <cell r="A463">
            <v>684168</v>
          </cell>
          <cell r="B463" t="str">
            <v>Sophie Ware</v>
          </cell>
          <cell r="C463" t="e">
            <v>#REF!</v>
          </cell>
          <cell r="D463" t="e">
            <v>#REF!</v>
          </cell>
          <cell r="E463" t="str">
            <v>NG31 8HF</v>
          </cell>
          <cell r="F463" t="e">
            <v>#REF!</v>
          </cell>
          <cell r="G463" t="str">
            <v>As per mailing address</v>
          </cell>
          <cell r="H463" t="str">
            <v>Sophie Ware</v>
          </cell>
          <cell r="I463" t="str">
            <v>Childminder</v>
          </cell>
          <cell r="J463" t="str">
            <v>01476 560 665</v>
          </cell>
          <cell r="K463" t="str">
            <v>saware@btinternet.com</v>
          </cell>
          <cell r="L463" t="str">
            <v>6 Swallows Close</v>
          </cell>
          <cell r="N463" t="str">
            <v>Gonerby Hill Foot</v>
          </cell>
          <cell r="O463" t="str">
            <v>Grantham</v>
          </cell>
          <cell r="P463" t="str">
            <v>NG31 8HF</v>
          </cell>
          <cell r="S463" t="str">
            <v>EY489997</v>
          </cell>
          <cell r="T463" t="str">
            <v>Awaiting</v>
          </cell>
          <cell r="U463" t="str">
            <v>Awaiting</v>
          </cell>
          <cell r="X463" t="str">
            <v>Childminder</v>
          </cell>
          <cell r="Y463" t="str">
            <v>Childminder</v>
          </cell>
          <cell r="Z463" t="str">
            <v>Childminder</v>
          </cell>
          <cell r="AA463" t="str">
            <v>n/a</v>
          </cell>
          <cell r="AB463" t="str">
            <v>Sole Trader</v>
          </cell>
          <cell r="AD463" t="str">
            <v>EYE</v>
          </cell>
          <cell r="AE463" t="str">
            <v>Yes</v>
          </cell>
          <cell r="AF463" t="str">
            <v>No</v>
          </cell>
          <cell r="AG463" t="str">
            <v>Yes</v>
          </cell>
          <cell r="AI463">
            <v>330922</v>
          </cell>
          <cell r="AJ463" t="str">
            <v>Yes</v>
          </cell>
          <cell r="AK463" t="str">
            <v>Yes</v>
          </cell>
          <cell r="AL463" t="str">
            <v>Yes</v>
          </cell>
        </row>
        <row r="464">
          <cell r="A464">
            <v>684078</v>
          </cell>
          <cell r="B464" t="str">
            <v>Sonia Santos</v>
          </cell>
          <cell r="C464" t="e">
            <v>#REF!</v>
          </cell>
          <cell r="D464" t="e">
            <v>#REF!</v>
          </cell>
          <cell r="E464" t="str">
            <v>NG31 7XL</v>
          </cell>
          <cell r="F464" t="e">
            <v>#REF!</v>
          </cell>
          <cell r="G464" t="str">
            <v>As per mailing address</v>
          </cell>
          <cell r="H464" t="str">
            <v>Sonia Santos</v>
          </cell>
          <cell r="I464" t="str">
            <v>Childminder</v>
          </cell>
          <cell r="J464" t="str">
            <v>07475041631</v>
          </cell>
          <cell r="K464" t="str">
            <v>sonia.alexandra@hotmail.co.uk</v>
          </cell>
          <cell r="L464" t="str">
            <v>69 Larch Close</v>
          </cell>
          <cell r="N464" t="str">
            <v>Grantham</v>
          </cell>
          <cell r="O464" t="str">
            <v>Lincoln</v>
          </cell>
          <cell r="P464" t="str">
            <v>NG31 7XL</v>
          </cell>
          <cell r="R464" t="str">
            <v>Sonia Santos</v>
          </cell>
          <cell r="S464">
            <v>379143</v>
          </cell>
          <cell r="T464" t="str">
            <v>requires improvement</v>
          </cell>
          <cell r="U464">
            <v>41953</v>
          </cell>
          <cell r="X464" t="str">
            <v>Childminder</v>
          </cell>
          <cell r="Y464" t="str">
            <v>Childminder</v>
          </cell>
          <cell r="Z464" t="str">
            <v>Childminder</v>
          </cell>
          <cell r="AA464" t="str">
            <v>n/a</v>
          </cell>
          <cell r="AB464" t="str">
            <v>Sole Trader</v>
          </cell>
          <cell r="AD464" t="str">
            <v>EYE</v>
          </cell>
          <cell r="AE464" t="str">
            <v>yes</v>
          </cell>
          <cell r="AF464" t="str">
            <v>Yes</v>
          </cell>
          <cell r="AG464" t="str">
            <v>Yes</v>
          </cell>
          <cell r="AI464">
            <v>324139</v>
          </cell>
          <cell r="AJ464" t="str">
            <v>No</v>
          </cell>
          <cell r="AK464" t="str">
            <v>Yes</v>
          </cell>
          <cell r="AL464" t="str">
            <v>No</v>
          </cell>
        </row>
        <row r="465">
          <cell r="A465" t="str">
            <v>N/A</v>
          </cell>
          <cell r="B465" t="str">
            <v>Sonya's Childminding</v>
          </cell>
          <cell r="C465" t="e">
            <v>#REF!</v>
          </cell>
          <cell r="D465" t="e">
            <v>#REF!</v>
          </cell>
          <cell r="E465" t="str">
            <v>LN5 9XD</v>
          </cell>
          <cell r="F465" t="e">
            <v>#REF!</v>
          </cell>
          <cell r="G465" t="str">
            <v>As per mailing address</v>
          </cell>
          <cell r="H465" t="str">
            <v>Sonya Bassett</v>
          </cell>
          <cell r="I465" t="str">
            <v>Childminder</v>
          </cell>
          <cell r="J465" t="str">
            <v>01522 722823</v>
          </cell>
          <cell r="K465" t="str">
            <v>sonyabassett@hotmail.com</v>
          </cell>
          <cell r="L465" t="str">
            <v>41 Orchid Road</v>
          </cell>
          <cell r="N465" t="str">
            <v>Brant Road</v>
          </cell>
          <cell r="O465" t="str">
            <v>Lincoln</v>
          </cell>
          <cell r="P465" t="str">
            <v>LN5 9XD</v>
          </cell>
          <cell r="S465">
            <v>361285</v>
          </cell>
          <cell r="T465" t="str">
            <v>Good</v>
          </cell>
          <cell r="U465">
            <v>39889</v>
          </cell>
          <cell r="X465" t="str">
            <v>Childminder</v>
          </cell>
          <cell r="Y465" t="str">
            <v>Childminder</v>
          </cell>
          <cell r="Z465" t="str">
            <v>Childminder</v>
          </cell>
          <cell r="AA465" t="str">
            <v>n/a</v>
          </cell>
          <cell r="AB465" t="str">
            <v>Sole Trader</v>
          </cell>
          <cell r="AD465" t="str">
            <v>Non EYE</v>
          </cell>
          <cell r="AE465" t="str">
            <v>Non EYE</v>
          </cell>
          <cell r="AF465" t="str">
            <v>No</v>
          </cell>
          <cell r="AG465" t="str">
            <v>No</v>
          </cell>
          <cell r="AH465" t="str">
            <v>Yes</v>
          </cell>
          <cell r="AI465" t="str">
            <v>Non EYE</v>
          </cell>
          <cell r="AJ465" t="str">
            <v>No</v>
          </cell>
          <cell r="AK465" t="str">
            <v>No</v>
          </cell>
          <cell r="AL465" t="str">
            <v>No</v>
          </cell>
        </row>
        <row r="466">
          <cell r="A466">
            <v>517310</v>
          </cell>
          <cell r="B466" t="str">
            <v>South Witham Village Playgroup</v>
          </cell>
          <cell r="C466" t="e">
            <v>#REF!</v>
          </cell>
          <cell r="D466" t="e">
            <v>#REF!</v>
          </cell>
          <cell r="E466" t="str">
            <v>NG33 5PH</v>
          </cell>
          <cell r="F466" t="e">
            <v>#REF!</v>
          </cell>
          <cell r="G466" t="str">
            <v>c/o South Witham County Primary School, Water Lane, South Witham, NG33 5PH</v>
          </cell>
          <cell r="H466" t="str">
            <v xml:space="preserve">Carol Knight </v>
          </cell>
          <cell r="I466" t="str">
            <v>Manager</v>
          </cell>
          <cell r="J466" t="str">
            <v>07840 598203</v>
          </cell>
          <cell r="K466" t="str">
            <v>southwithamplaygroup@googlemail.com</v>
          </cell>
          <cell r="L466" t="str">
            <v>82 Great Close</v>
          </cell>
          <cell r="O466" t="str">
            <v>South Witham</v>
          </cell>
          <cell r="P466" t="str">
            <v>NG33 5QJ</v>
          </cell>
          <cell r="R466" t="str">
            <v>Carol Knight</v>
          </cell>
          <cell r="S466">
            <v>253492</v>
          </cell>
          <cell r="T466" t="str">
            <v>Good</v>
          </cell>
          <cell r="U466">
            <v>41988</v>
          </cell>
          <cell r="V466" t="str">
            <v>Good</v>
          </cell>
          <cell r="W466">
            <v>40520</v>
          </cell>
          <cell r="X466" t="str">
            <v>Sessional</v>
          </cell>
          <cell r="Y466" t="str">
            <v>Voluntary</v>
          </cell>
          <cell r="Z466" t="str">
            <v>Committee</v>
          </cell>
          <cell r="AB466" t="str">
            <v>Charity</v>
          </cell>
          <cell r="AC466">
            <v>1030948</v>
          </cell>
          <cell r="AD466" t="str">
            <v>EYE</v>
          </cell>
          <cell r="AE466" t="str">
            <v>Yes</v>
          </cell>
          <cell r="AF466" t="str">
            <v>No</v>
          </cell>
          <cell r="AG466" t="str">
            <v>Yes</v>
          </cell>
          <cell r="AI466">
            <v>302933</v>
          </cell>
          <cell r="AJ466" t="str">
            <v>No</v>
          </cell>
          <cell r="AK466" t="str">
            <v>No</v>
          </cell>
          <cell r="AL466" t="str">
            <v>No</v>
          </cell>
        </row>
        <row r="467">
          <cell r="A467">
            <v>684162</v>
          </cell>
          <cell r="B467" t="str">
            <v>Spice for Life Childcare</v>
          </cell>
          <cell r="C467" t="str">
            <v>Lincoln</v>
          </cell>
          <cell r="D467" t="str">
            <v>North Hykeham Memorial</v>
          </cell>
          <cell r="E467" t="str">
            <v>LN6 9AQ</v>
          </cell>
          <cell r="F467" t="str">
            <v>North Hykeham Ling Moor CC</v>
          </cell>
          <cell r="G467" t="str">
            <v>As per mailing address</v>
          </cell>
          <cell r="H467" t="str">
            <v>Paula Durrant</v>
          </cell>
          <cell r="I467" t="str">
            <v>Childminder</v>
          </cell>
          <cell r="J467" t="str">
            <v>01522 389925</v>
          </cell>
          <cell r="K467" t="str">
            <v>paula271176@aol.com</v>
          </cell>
          <cell r="L467" t="str">
            <v>42 Station Road</v>
          </cell>
          <cell r="N467" t="str">
            <v>North Hykeham</v>
          </cell>
          <cell r="O467" t="str">
            <v>Lincoln</v>
          </cell>
          <cell r="P467" t="str">
            <v>LN6 9AQ</v>
          </cell>
          <cell r="S467" t="str">
            <v>EY499229</v>
          </cell>
          <cell r="T467" t="str">
            <v>Awaiting</v>
          </cell>
          <cell r="U467" t="str">
            <v>Awaiting</v>
          </cell>
          <cell r="X467" t="str">
            <v>Childminder</v>
          </cell>
          <cell r="Y467" t="str">
            <v>Childminder</v>
          </cell>
          <cell r="Z467" t="str">
            <v>Childminder</v>
          </cell>
          <cell r="AB467" t="str">
            <v>Sole Trader</v>
          </cell>
          <cell r="AD467" t="str">
            <v>EYE</v>
          </cell>
          <cell r="AE467" t="str">
            <v>Yes</v>
          </cell>
          <cell r="AF467" t="str">
            <v>Yes</v>
          </cell>
          <cell r="AG467" t="str">
            <v>Yes</v>
          </cell>
          <cell r="AI467">
            <v>330786</v>
          </cell>
          <cell r="AJ467" t="str">
            <v>No</v>
          </cell>
          <cell r="AK467" t="str">
            <v>No</v>
          </cell>
          <cell r="AL467" t="str">
            <v>No</v>
          </cell>
        </row>
        <row r="468">
          <cell r="A468">
            <v>511212</v>
          </cell>
          <cell r="B468" t="str">
            <v>Spilsby Play Group</v>
          </cell>
          <cell r="C468" t="e">
            <v>#REF!</v>
          </cell>
          <cell r="D468" t="e">
            <v>#REF!</v>
          </cell>
          <cell r="E468" t="str">
            <v>PE23 5EP</v>
          </cell>
          <cell r="F468" t="e">
            <v>#REF!</v>
          </cell>
          <cell r="G468" t="str">
            <v>As per mailing address</v>
          </cell>
          <cell r="H468" t="str">
            <v>Paula Maycock</v>
          </cell>
          <cell r="I468" t="str">
            <v>Manager</v>
          </cell>
          <cell r="J468" t="str">
            <v>07747 888350 / 01754 830312</v>
          </cell>
          <cell r="K468" t="str">
            <v>spilsbyplaygroup@googlemail.com</v>
          </cell>
          <cell r="L468" t="str">
            <v>c/o Spilsby Primary School</v>
          </cell>
          <cell r="M468" t="str">
            <v>Woodlands Avenue</v>
          </cell>
          <cell r="O468" t="str">
            <v>Spilsby</v>
          </cell>
          <cell r="P468" t="str">
            <v>PE23 5EP</v>
          </cell>
          <cell r="S468">
            <v>253749</v>
          </cell>
          <cell r="T468" t="str">
            <v>Good</v>
          </cell>
          <cell r="U468">
            <v>42264</v>
          </cell>
          <cell r="V468" t="str">
            <v>Good</v>
          </cell>
          <cell r="W468">
            <v>40584</v>
          </cell>
          <cell r="X468" t="str">
            <v>FDC</v>
          </cell>
          <cell r="Y468" t="str">
            <v xml:space="preserve">Private </v>
          </cell>
          <cell r="Z468" t="str">
            <v>Private Owner</v>
          </cell>
          <cell r="AA468" t="str">
            <v>n/a</v>
          </cell>
          <cell r="AB468" t="str">
            <v>Sole Trader</v>
          </cell>
          <cell r="AC468" t="str">
            <v>PAULA MAYCOCK</v>
          </cell>
          <cell r="AD468" t="str">
            <v>EYE</v>
          </cell>
          <cell r="AE468" t="str">
            <v>Yes</v>
          </cell>
          <cell r="AF468" t="str">
            <v>No</v>
          </cell>
          <cell r="AG468" t="str">
            <v>Yes</v>
          </cell>
          <cell r="AI468">
            <v>301354</v>
          </cell>
          <cell r="AJ468" t="str">
            <v>No</v>
          </cell>
          <cell r="AK468" t="str">
            <v>No</v>
          </cell>
          <cell r="AL468" t="str">
            <v>No</v>
          </cell>
        </row>
        <row r="469">
          <cell r="A469">
            <v>546523</v>
          </cell>
          <cell r="B469" t="str">
            <v>Spinning Tops Day Nursery</v>
          </cell>
          <cell r="C469" t="e">
            <v>#REF!</v>
          </cell>
          <cell r="D469" t="e">
            <v>#REF!</v>
          </cell>
          <cell r="E469" t="str">
            <v>PE25 2AG</v>
          </cell>
          <cell r="F469" t="e">
            <v>#REF!</v>
          </cell>
          <cell r="G469" t="str">
            <v>As per mailing address</v>
          </cell>
          <cell r="H469" t="str">
            <v>Sinead Hollis</v>
          </cell>
          <cell r="I469" t="str">
            <v>Manager</v>
          </cell>
          <cell r="J469" t="str">
            <v xml:space="preserve">01754 899433 </v>
          </cell>
          <cell r="K469" t="str">
            <v>spinningtopsnursery@googlemail.com</v>
          </cell>
          <cell r="L469" t="str">
            <v xml:space="preserve">15a Algitha Road, </v>
          </cell>
          <cell r="O469" t="str">
            <v>Skegness</v>
          </cell>
          <cell r="P469" t="str">
            <v>PE25 2AG</v>
          </cell>
          <cell r="R469" t="str">
            <v>Sinead Hollis</v>
          </cell>
          <cell r="S469">
            <v>399117</v>
          </cell>
          <cell r="T469" t="str">
            <v>Good</v>
          </cell>
          <cell r="U469">
            <v>41676</v>
          </cell>
          <cell r="V469" t="str">
            <v>Good</v>
          </cell>
          <cell r="W469">
            <v>41232</v>
          </cell>
          <cell r="X469" t="str">
            <v>FDC</v>
          </cell>
          <cell r="Y469" t="str">
            <v>Private</v>
          </cell>
          <cell r="Z469" t="str">
            <v>Private Owner</v>
          </cell>
          <cell r="AA469" t="str">
            <v>n/a</v>
          </cell>
          <cell r="AB469" t="str">
            <v>Sole Trader</v>
          </cell>
          <cell r="AC469" t="str">
            <v>LUCY O'CONNOR</v>
          </cell>
          <cell r="AD469" t="str">
            <v>EYE</v>
          </cell>
          <cell r="AE469" t="str">
            <v>Yes</v>
          </cell>
          <cell r="AF469" t="str">
            <v>Yes</v>
          </cell>
          <cell r="AG469" t="str">
            <v>Yes</v>
          </cell>
          <cell r="AI469">
            <v>306277</v>
          </cell>
          <cell r="AJ469" t="str">
            <v>No</v>
          </cell>
          <cell r="AK469" t="str">
            <v>No</v>
          </cell>
          <cell r="AL469" t="str">
            <v>No</v>
          </cell>
        </row>
        <row r="470">
          <cell r="A470">
            <v>683864</v>
          </cell>
          <cell r="B470" t="str">
            <v>St George's Childcare</v>
          </cell>
          <cell r="C470" t="e">
            <v>#REF!</v>
          </cell>
          <cell r="D470" t="e">
            <v>#REF!</v>
          </cell>
          <cell r="E470" t="str">
            <v>LN1 1AG</v>
          </cell>
          <cell r="F470" t="e">
            <v>#REF!</v>
          </cell>
          <cell r="G470" t="str">
            <v>As per mailing address</v>
          </cell>
          <cell r="H470" t="str">
            <v>Claire Draper</v>
          </cell>
          <cell r="I470" t="str">
            <v>Childminder</v>
          </cell>
          <cell r="J470" t="str">
            <v>01522 575655</v>
          </cell>
          <cell r="K470" t="str">
            <v>stgeorgeschildcare@gmail.com</v>
          </cell>
          <cell r="L470" t="str">
            <v>46 Mercer Drive</v>
          </cell>
          <cell r="O470" t="str">
            <v>Lincoln</v>
          </cell>
          <cell r="P470" t="str">
            <v>LN1 1AG</v>
          </cell>
          <cell r="S470">
            <v>410387</v>
          </cell>
          <cell r="T470" t="str">
            <v>Good</v>
          </cell>
          <cell r="U470">
            <v>41380</v>
          </cell>
          <cell r="X470" t="str">
            <v>Childminder</v>
          </cell>
          <cell r="Y470" t="str">
            <v>Childminder</v>
          </cell>
          <cell r="Z470" t="str">
            <v>Childminder</v>
          </cell>
          <cell r="AA470" t="str">
            <v>n/a</v>
          </cell>
          <cell r="AB470" t="str">
            <v>Sole Trader</v>
          </cell>
          <cell r="AD470" t="str">
            <v>EYE</v>
          </cell>
          <cell r="AE470" t="str">
            <v>Yes</v>
          </cell>
          <cell r="AF470" t="str">
            <v>No</v>
          </cell>
          <cell r="AG470" t="str">
            <v>Yes</v>
          </cell>
          <cell r="AI470">
            <v>314108</v>
          </cell>
          <cell r="AJ470" t="str">
            <v>No</v>
          </cell>
          <cell r="AK470" t="str">
            <v>No</v>
          </cell>
          <cell r="AL470" t="str">
            <v>No</v>
          </cell>
        </row>
        <row r="471">
          <cell r="A471">
            <v>599441</v>
          </cell>
          <cell r="B471" t="str">
            <v>St George's Prep &amp; Little Dragons Nursery</v>
          </cell>
          <cell r="C471" t="e">
            <v>#REF!</v>
          </cell>
          <cell r="D471" t="e">
            <v>#REF!</v>
          </cell>
          <cell r="E471" t="str">
            <v>PE21 7HB</v>
          </cell>
          <cell r="F471" t="e">
            <v>#REF!</v>
          </cell>
          <cell r="G471" t="str">
            <v>As per mailing address</v>
          </cell>
          <cell r="H471" t="str">
            <v>Gemma Epton</v>
          </cell>
          <cell r="I471" t="str">
            <v>Manager</v>
          </cell>
          <cell r="J471" t="str">
            <v>01205 317600/ 07896 644687</v>
          </cell>
          <cell r="K471" t="str">
            <v>enquiries@saintgeorgesprep.co.uk</v>
          </cell>
          <cell r="L471" t="str">
            <v>126 London Road</v>
          </cell>
          <cell r="O471" t="str">
            <v>Boston</v>
          </cell>
          <cell r="P471" t="str">
            <v>PE21 7HB</v>
          </cell>
          <cell r="R471" t="str">
            <v>Sarah Whelan</v>
          </cell>
          <cell r="S471">
            <v>444345</v>
          </cell>
          <cell r="T471" t="str">
            <v>Good</v>
          </cell>
          <cell r="U471">
            <v>41220</v>
          </cell>
          <cell r="X471" t="str">
            <v>IDP</v>
          </cell>
          <cell r="Y471" t="str">
            <v>Independent</v>
          </cell>
          <cell r="Z471" t="str">
            <v>Board of trustees</v>
          </cell>
          <cell r="AA471" t="str">
            <v>n/a</v>
          </cell>
          <cell r="AB471" t="str">
            <v>Companies House</v>
          </cell>
          <cell r="AC471" t="str">
            <v>07430884</v>
          </cell>
          <cell r="AD471" t="str">
            <v>EYE</v>
          </cell>
          <cell r="AE471" t="str">
            <v>Yes</v>
          </cell>
          <cell r="AF471" t="str">
            <v>No</v>
          </cell>
          <cell r="AG471" t="str">
            <v>No</v>
          </cell>
          <cell r="AI471">
            <v>310045</v>
          </cell>
          <cell r="AJ471" t="str">
            <v>Yes</v>
          </cell>
          <cell r="AK471" t="str">
            <v>Yes</v>
          </cell>
          <cell r="AL471" t="str">
            <v>Yes</v>
          </cell>
        </row>
        <row r="472">
          <cell r="A472">
            <v>521632</v>
          </cell>
          <cell r="B472" t="str">
            <v>St Hughs Nursery Woodhall Spa</v>
          </cell>
          <cell r="C472" t="e">
            <v>#REF!</v>
          </cell>
          <cell r="D472" t="e">
            <v>#REF!</v>
          </cell>
          <cell r="E472" t="str">
            <v>LN10 6TQ</v>
          </cell>
          <cell r="F472" t="e">
            <v>#REF!</v>
          </cell>
          <cell r="G472" t="str">
            <v>As per mailing address</v>
          </cell>
          <cell r="H472" t="str">
            <v>Natalie Wallace</v>
          </cell>
          <cell r="I472" t="str">
            <v>Head Teacher</v>
          </cell>
          <cell r="J472" t="str">
            <v>01526 352169</v>
          </cell>
          <cell r="K472" t="str">
            <v>office@st-hughs.lincs.sch.uk</v>
          </cell>
          <cell r="L472" t="str">
            <v>St Hughs School</v>
          </cell>
          <cell r="M472" t="str">
            <v>Cromwell Avenue</v>
          </cell>
          <cell r="O472" t="str">
            <v>Woodhall Spa</v>
          </cell>
          <cell r="P472" t="str">
            <v>LN10 6TQ</v>
          </cell>
          <cell r="R472" t="str">
            <v>Alison Pritchard</v>
          </cell>
          <cell r="S472">
            <v>314326</v>
          </cell>
          <cell r="T472" t="str">
            <v>Good</v>
          </cell>
          <cell r="U472">
            <v>38806</v>
          </cell>
          <cell r="X472" t="str">
            <v>IDP</v>
          </cell>
          <cell r="Y472" t="str">
            <v>Independent</v>
          </cell>
          <cell r="Z472" t="str">
            <v>Board of trustees</v>
          </cell>
          <cell r="AA472" t="str">
            <v>n/a</v>
          </cell>
          <cell r="AB472" t="str">
            <v>Companies House</v>
          </cell>
          <cell r="AC472" t="str">
            <v>00796794</v>
          </cell>
          <cell r="AD472" t="str">
            <v>EYE</v>
          </cell>
          <cell r="AE472" t="str">
            <v>Yes</v>
          </cell>
          <cell r="AF472" t="str">
            <v>No</v>
          </cell>
          <cell r="AG472" t="str">
            <v>No</v>
          </cell>
          <cell r="AI472">
            <v>301397</v>
          </cell>
          <cell r="AJ472" t="str">
            <v>Yes</v>
          </cell>
          <cell r="AK472" t="str">
            <v>Yes</v>
          </cell>
          <cell r="AL472" t="str">
            <v>No</v>
          </cell>
        </row>
        <row r="473">
          <cell r="A473">
            <v>546501</v>
          </cell>
          <cell r="B473" t="str">
            <v>St Hughs Preschool Playcentre North Hykeham</v>
          </cell>
          <cell r="C473" t="e">
            <v>#REF!</v>
          </cell>
          <cell r="D473" t="e">
            <v>#REF!</v>
          </cell>
          <cell r="E473" t="str">
            <v>LN6 8JG</v>
          </cell>
          <cell r="F473" t="e">
            <v>#REF!</v>
          </cell>
          <cell r="G473" t="str">
            <v>St Hughs Church Hall, Harewood Crescent, North Hykeham, Lincoln, LN6 8JG</v>
          </cell>
          <cell r="H473" t="str">
            <v>Natalie Wallis</v>
          </cell>
          <cell r="I473" t="str">
            <v>Manager</v>
          </cell>
          <cell r="J473" t="str">
            <v>07804 451594</v>
          </cell>
          <cell r="K473" t="str">
            <v>sthughspreschool@googlemail.com</v>
          </cell>
          <cell r="L473" t="str">
            <v>80 Lincoln Road</v>
          </cell>
          <cell r="N473" t="str">
            <v>North Hykeham</v>
          </cell>
          <cell r="O473" t="str">
            <v>Lincoln</v>
          </cell>
          <cell r="P473" t="str">
            <v>LN6 8JL</v>
          </cell>
          <cell r="R473" t="str">
            <v>Sue Hall</v>
          </cell>
          <cell r="S473">
            <v>253570</v>
          </cell>
          <cell r="T473" t="str">
            <v>Good</v>
          </cell>
          <cell r="U473">
            <v>42023</v>
          </cell>
          <cell r="V473" t="str">
            <v>Good</v>
          </cell>
          <cell r="W473">
            <v>40004</v>
          </cell>
          <cell r="X473" t="str">
            <v>Sessional</v>
          </cell>
          <cell r="Y473" t="str">
            <v>Private</v>
          </cell>
          <cell r="Z473" t="str">
            <v>Private Owner</v>
          </cell>
          <cell r="AA473" t="str">
            <v>n/a</v>
          </cell>
          <cell r="AB473" t="str">
            <v>Partnership</v>
          </cell>
          <cell r="AC473" t="str">
            <v>SUE HALL AND LIZ GLITHERO</v>
          </cell>
          <cell r="AD473" t="str">
            <v>EYE</v>
          </cell>
          <cell r="AE473" t="str">
            <v>Yes</v>
          </cell>
          <cell r="AF473" t="str">
            <v>No</v>
          </cell>
          <cell r="AG473" t="str">
            <v>yes</v>
          </cell>
          <cell r="AI473">
            <v>303198</v>
          </cell>
          <cell r="AJ473" t="str">
            <v>No</v>
          </cell>
          <cell r="AK473" t="str">
            <v>No</v>
          </cell>
          <cell r="AL473" t="str">
            <v>No</v>
          </cell>
        </row>
        <row r="474">
          <cell r="A474">
            <v>515567</v>
          </cell>
          <cell r="B474" t="str">
            <v>St Michael's Preschool</v>
          </cell>
          <cell r="C474" t="e">
            <v>#REF!</v>
          </cell>
          <cell r="D474" t="e">
            <v>#REF!</v>
          </cell>
          <cell r="E474" t="str">
            <v>LN11 9DU</v>
          </cell>
          <cell r="F474" t="e">
            <v>#REF!</v>
          </cell>
          <cell r="G474" t="str">
            <v>Church Hall, Mount Hall, Louth, LN11 9DU</v>
          </cell>
          <cell r="H474" t="str">
            <v>Stephanie Read</v>
          </cell>
          <cell r="I474" t="str">
            <v>Manager</v>
          </cell>
          <cell r="J474" t="str">
            <v>01507606194</v>
          </cell>
          <cell r="K474" t="str">
            <v>stmichaelsplaygroup@googlemail.com</v>
          </cell>
          <cell r="L474" t="str">
            <v>Church House</v>
          </cell>
          <cell r="M474" t="str">
            <v>Mount Pleasant</v>
          </cell>
          <cell r="O474" t="str">
            <v>Louth</v>
          </cell>
          <cell r="P474" t="str">
            <v>LN11 9DW</v>
          </cell>
          <cell r="R474" t="str">
            <v>Julie Baumber</v>
          </cell>
          <cell r="S474">
            <v>509653</v>
          </cell>
          <cell r="T474" t="str">
            <v>Good</v>
          </cell>
          <cell r="U474">
            <v>41900</v>
          </cell>
          <cell r="V474" t="str">
            <v>Requires Improvement</v>
          </cell>
          <cell r="W474">
            <v>41617</v>
          </cell>
          <cell r="X474" t="str">
            <v>FDC</v>
          </cell>
          <cell r="Y474" t="str">
            <v>Voluntary</v>
          </cell>
          <cell r="Z474" t="str">
            <v>Committee</v>
          </cell>
          <cell r="AA474" t="str">
            <v>Peter Roberts</v>
          </cell>
          <cell r="AB474" t="str">
            <v>Charity</v>
          </cell>
          <cell r="AC474">
            <v>1148904</v>
          </cell>
          <cell r="AD474" t="str">
            <v>EYE</v>
          </cell>
          <cell r="AE474" t="str">
            <v>Yes</v>
          </cell>
          <cell r="AF474" t="str">
            <v>No</v>
          </cell>
          <cell r="AG474" t="str">
            <v>Yes</v>
          </cell>
          <cell r="AI474">
            <v>301401</v>
          </cell>
          <cell r="AJ474" t="str">
            <v>No</v>
          </cell>
          <cell r="AK474" t="str">
            <v>No</v>
          </cell>
          <cell r="AL474" t="str">
            <v>No</v>
          </cell>
        </row>
        <row r="475">
          <cell r="A475">
            <v>546483</v>
          </cell>
          <cell r="B475" t="str">
            <v>St Nicholas Day Nursery</v>
          </cell>
          <cell r="C475" t="e">
            <v>#REF!</v>
          </cell>
          <cell r="D475" t="e">
            <v>#REF!</v>
          </cell>
          <cell r="E475" t="str">
            <v>LN6 3QP</v>
          </cell>
          <cell r="F475" t="e">
            <v>#REF!</v>
          </cell>
          <cell r="G475" t="str">
            <v>As per mailing address</v>
          </cell>
          <cell r="H475" t="str">
            <v>Nicky Dring</v>
          </cell>
          <cell r="I475" t="str">
            <v>Manager</v>
          </cell>
          <cell r="J475" t="str">
            <v>01522 812470</v>
          </cell>
          <cell r="K475" t="str">
            <v>st.nicholas2003@gmail.com</v>
          </cell>
          <cell r="M475" t="str">
            <v>Runcorn Road</v>
          </cell>
          <cell r="N475" t="str">
            <v>North Hykeham</v>
          </cell>
          <cell r="O475" t="str">
            <v>Lincoln</v>
          </cell>
          <cell r="P475" t="str">
            <v>LN6 3QP</v>
          </cell>
          <cell r="S475">
            <v>364811</v>
          </cell>
          <cell r="T475" t="str">
            <v>Good</v>
          </cell>
          <cell r="U475">
            <v>41943</v>
          </cell>
          <cell r="V475" t="str">
            <v>Good</v>
          </cell>
          <cell r="W475">
            <v>40675</v>
          </cell>
          <cell r="X475" t="str">
            <v>FDC</v>
          </cell>
          <cell r="Y475" t="str">
            <v>Private</v>
          </cell>
          <cell r="Z475" t="str">
            <v>Private Owner</v>
          </cell>
          <cell r="AA475" t="str">
            <v>n/a</v>
          </cell>
          <cell r="AB475" t="str">
            <v>Companies House</v>
          </cell>
          <cell r="AC475" t="str">
            <v>03545543</v>
          </cell>
          <cell r="AD475" t="str">
            <v>EYE</v>
          </cell>
          <cell r="AE475" t="str">
            <v>Yes</v>
          </cell>
          <cell r="AF475" t="str">
            <v>No</v>
          </cell>
          <cell r="AG475" t="str">
            <v>Yes</v>
          </cell>
          <cell r="AI475">
            <v>303855</v>
          </cell>
          <cell r="AJ475" t="str">
            <v>No</v>
          </cell>
          <cell r="AK475" t="str">
            <v>No</v>
          </cell>
          <cell r="AL475" t="str">
            <v>Yes</v>
          </cell>
        </row>
        <row r="476">
          <cell r="A476">
            <v>511347</v>
          </cell>
          <cell r="B476" t="str">
            <v>St Thomas Children's Centre</v>
          </cell>
          <cell r="C476" t="e">
            <v>#REF!</v>
          </cell>
          <cell r="D476" t="e">
            <v>#REF!</v>
          </cell>
          <cell r="E476" t="str">
            <v>PE21 7RZ</v>
          </cell>
          <cell r="F476" t="e">
            <v>#REF!</v>
          </cell>
          <cell r="G476" t="str">
            <v>As per mailing address</v>
          </cell>
          <cell r="H476" t="str">
            <v>Emma Martin</v>
          </cell>
          <cell r="I476" t="str">
            <v>Manager</v>
          </cell>
          <cell r="J476" t="str">
            <v>01205 311227</v>
          </cell>
          <cell r="K476" t="str">
            <v>saintthomas@lowroad.fsworld.co.uk</v>
          </cell>
          <cell r="L476" t="str">
            <v>Wyberton Low Road</v>
          </cell>
          <cell r="O476" t="str">
            <v>Boston</v>
          </cell>
          <cell r="P476" t="str">
            <v>PE21 7RZ</v>
          </cell>
          <cell r="R476" t="str">
            <v>Kelly Wilkinson</v>
          </cell>
          <cell r="S476">
            <v>253443</v>
          </cell>
          <cell r="T476" t="str">
            <v>Good</v>
          </cell>
          <cell r="U476">
            <v>42425</v>
          </cell>
          <cell r="V476" t="str">
            <v>Good</v>
          </cell>
          <cell r="W476">
            <v>40681</v>
          </cell>
          <cell r="X476" t="str">
            <v>FDC</v>
          </cell>
          <cell r="Y476" t="str">
            <v>Voluntary</v>
          </cell>
          <cell r="Z476" t="str">
            <v>Committee</v>
          </cell>
          <cell r="AA476" t="str">
            <v>Stephen Brown</v>
          </cell>
          <cell r="AB476" t="str">
            <v>Charity</v>
          </cell>
          <cell r="AC476">
            <v>1081559</v>
          </cell>
          <cell r="AD476" t="str">
            <v>EYE</v>
          </cell>
          <cell r="AE476" t="str">
            <v>Yes</v>
          </cell>
          <cell r="AF476" t="str">
            <v>No</v>
          </cell>
          <cell r="AG476" t="str">
            <v>Yes</v>
          </cell>
          <cell r="AI476">
            <v>301411</v>
          </cell>
          <cell r="AJ476" t="str">
            <v>Yes</v>
          </cell>
          <cell r="AK476" t="str">
            <v>Yes</v>
          </cell>
          <cell r="AL476" t="str">
            <v>Yes</v>
          </cell>
        </row>
        <row r="477">
          <cell r="A477">
            <v>683770</v>
          </cell>
          <cell r="B477" t="str">
            <v>Stacey Clark</v>
          </cell>
          <cell r="C477" t="e">
            <v>#REF!</v>
          </cell>
          <cell r="D477" t="e">
            <v>#REF!</v>
          </cell>
          <cell r="E477" t="str">
            <v>NG31 7DT</v>
          </cell>
          <cell r="F477" t="e">
            <v>#REF!</v>
          </cell>
          <cell r="G477" t="str">
            <v>As per mailing address</v>
          </cell>
          <cell r="H477" t="str">
            <v>Stacey Clark</v>
          </cell>
          <cell r="I477" t="str">
            <v>Childminder</v>
          </cell>
          <cell r="J477" t="str">
            <v>01476 404872</v>
          </cell>
          <cell r="K477" t="str">
            <v>jaytravis@fsmail.net</v>
          </cell>
          <cell r="L477" t="str">
            <v>1 Brading Avenue</v>
          </cell>
          <cell r="O477" t="str">
            <v>Grantham</v>
          </cell>
          <cell r="P477" t="str">
            <v>NG31 7DT</v>
          </cell>
          <cell r="S477">
            <v>366215</v>
          </cell>
          <cell r="T477" t="str">
            <v>requires Improvement</v>
          </cell>
          <cell r="U477">
            <v>42254</v>
          </cell>
          <cell r="V477" t="str">
            <v>Good</v>
          </cell>
          <cell r="W477">
            <v>40695</v>
          </cell>
          <cell r="X477" t="str">
            <v>Childminder</v>
          </cell>
          <cell r="Y477" t="str">
            <v>Childminder</v>
          </cell>
          <cell r="Z477" t="str">
            <v>Childminder</v>
          </cell>
          <cell r="AA477" t="str">
            <v>n/a</v>
          </cell>
          <cell r="AB477" t="str">
            <v>Sole Trader</v>
          </cell>
          <cell r="AD477" t="str">
            <v>EYE</v>
          </cell>
          <cell r="AE477" t="str">
            <v>Yes</v>
          </cell>
          <cell r="AF477" t="str">
            <v>No</v>
          </cell>
          <cell r="AG477" t="str">
            <v>Yes</v>
          </cell>
          <cell r="AI477">
            <v>311386</v>
          </cell>
          <cell r="AJ477" t="str">
            <v>No</v>
          </cell>
          <cell r="AK477" t="str">
            <v>No</v>
          </cell>
          <cell r="AL477" t="str">
            <v>No</v>
          </cell>
        </row>
        <row r="478">
          <cell r="A478">
            <v>683857</v>
          </cell>
          <cell r="B478" t="str">
            <v>Stacy Marriott</v>
          </cell>
          <cell r="C478" t="e">
            <v>#REF!</v>
          </cell>
          <cell r="D478" t="e">
            <v>#REF!</v>
          </cell>
          <cell r="E478" t="str">
            <v>NG23 5DY</v>
          </cell>
          <cell r="F478" t="e">
            <v>#REF!</v>
          </cell>
          <cell r="G478" t="str">
            <v>As per mailing address</v>
          </cell>
          <cell r="H478" t="str">
            <v>Stacy Marriott</v>
          </cell>
          <cell r="I478" t="str">
            <v>Childminder</v>
          </cell>
          <cell r="J478" t="str">
            <v>01400 281414/ 07730 474164</v>
          </cell>
          <cell r="K478" t="str">
            <v>marriosta@aol.com</v>
          </cell>
          <cell r="L478" t="str">
            <v>8 Costa Row</v>
          </cell>
          <cell r="N478" t="str">
            <v>Long Bennington</v>
          </cell>
          <cell r="O478" t="str">
            <v>Newark</v>
          </cell>
          <cell r="P478" t="str">
            <v>NG23 5DY</v>
          </cell>
          <cell r="S478">
            <v>208692</v>
          </cell>
          <cell r="T478" t="str">
            <v>Good</v>
          </cell>
          <cell r="U478">
            <v>42177</v>
          </cell>
          <cell r="V478" t="str">
            <v>Good</v>
          </cell>
          <cell r="W478">
            <v>40179</v>
          </cell>
          <cell r="X478" t="str">
            <v>Childminder</v>
          </cell>
          <cell r="Y478" t="str">
            <v>Childminder</v>
          </cell>
          <cell r="Z478" t="str">
            <v>Childminder</v>
          </cell>
          <cell r="AA478" t="str">
            <v>n/a</v>
          </cell>
          <cell r="AB478" t="str">
            <v>Sole Trader</v>
          </cell>
          <cell r="AD478" t="str">
            <v>EYE</v>
          </cell>
          <cell r="AE478" t="str">
            <v>Yes</v>
          </cell>
          <cell r="AF478" t="str">
            <v>No</v>
          </cell>
          <cell r="AG478" t="str">
            <v>Yes</v>
          </cell>
          <cell r="AI478">
            <v>303761</v>
          </cell>
          <cell r="AJ478" t="str">
            <v>No</v>
          </cell>
          <cell r="AK478" t="str">
            <v>No</v>
          </cell>
          <cell r="AL478" t="str">
            <v>No</v>
          </cell>
        </row>
        <row r="479">
          <cell r="A479">
            <v>513238</v>
          </cell>
          <cell r="B479" t="str">
            <v>Stamford Nursery School (Stamford Junior School)</v>
          </cell>
          <cell r="C479" t="e">
            <v>#REF!</v>
          </cell>
          <cell r="D479" t="e">
            <v>#REF!</v>
          </cell>
          <cell r="E479" t="str">
            <v>PE9 2LR</v>
          </cell>
          <cell r="F479" t="e">
            <v>#REF!</v>
          </cell>
          <cell r="G479" t="str">
            <v>As per mailing address</v>
          </cell>
          <cell r="H479" t="str">
            <v>Emma Smith/ Nicky Woodward</v>
          </cell>
          <cell r="I479" t="str">
            <v>Head teacher/ Manager</v>
          </cell>
          <cell r="J479" t="str">
            <v>01780 484418</v>
          </cell>
          <cell r="K479" t="str">
            <v>njwoodward@ses.lincs.sch.uk</v>
          </cell>
          <cell r="L479" t="str">
            <v>Stamford Junior School</v>
          </cell>
          <cell r="M479" t="str">
            <v>Kettering Road</v>
          </cell>
          <cell r="O479" t="str">
            <v>Stamford</v>
          </cell>
          <cell r="P479" t="str">
            <v>PE9 2LR</v>
          </cell>
          <cell r="R479" t="str">
            <v>Linda Jepson</v>
          </cell>
          <cell r="S479" t="str">
            <v>SC054046</v>
          </cell>
          <cell r="T479" t="str">
            <v>Outstanding</v>
          </cell>
          <cell r="U479">
            <v>40835</v>
          </cell>
          <cell r="V479" t="str">
            <v>Good</v>
          </cell>
          <cell r="W479">
            <v>39248</v>
          </cell>
          <cell r="X479" t="str">
            <v>IDP</v>
          </cell>
          <cell r="Y479" t="str">
            <v>Independent</v>
          </cell>
          <cell r="Z479" t="str">
            <v>Board of trustees</v>
          </cell>
          <cell r="AA479" t="str">
            <v>n/a</v>
          </cell>
          <cell r="AB479" t="str">
            <v>Charity</v>
          </cell>
          <cell r="AC479">
            <v>527618</v>
          </cell>
          <cell r="AD479" t="str">
            <v>EYE</v>
          </cell>
          <cell r="AE479" t="str">
            <v>Yes</v>
          </cell>
          <cell r="AF479" t="str">
            <v>No</v>
          </cell>
          <cell r="AG479" t="str">
            <v>Yes</v>
          </cell>
          <cell r="AI479">
            <v>302142</v>
          </cell>
          <cell r="AJ479" t="str">
            <v>No</v>
          </cell>
          <cell r="AK479" t="str">
            <v>No</v>
          </cell>
          <cell r="AL479" t="str">
            <v>Yes</v>
          </cell>
        </row>
        <row r="480">
          <cell r="A480">
            <v>546418</v>
          </cell>
          <cell r="B480" t="str">
            <v>Start Right Day Nursery Grantham</v>
          </cell>
          <cell r="C480" t="e">
            <v>#REF!</v>
          </cell>
          <cell r="D480" t="e">
            <v>#REF!</v>
          </cell>
          <cell r="E480" t="str">
            <v>NG31 7XQ</v>
          </cell>
          <cell r="F480" t="e">
            <v>#REF!</v>
          </cell>
          <cell r="G480" t="str">
            <v>As per mailing address</v>
          </cell>
          <cell r="H480" t="str">
            <v>Stacey Robinson</v>
          </cell>
          <cell r="I480" t="str">
            <v>Manager</v>
          </cell>
          <cell r="J480" t="str">
            <v>01476 577115</v>
          </cell>
          <cell r="K480" t="str">
            <v>startrightnursery@firstforchildcare.com; susannahdenton@hotmail.com</v>
          </cell>
          <cell r="L480" t="str">
            <v>350 Trent Road</v>
          </cell>
          <cell r="O480" t="str">
            <v>Grantham</v>
          </cell>
          <cell r="P480" t="str">
            <v>NG31 7XQ</v>
          </cell>
          <cell r="R480" t="str">
            <v>Tracy Dixon</v>
          </cell>
          <cell r="S480">
            <v>253678</v>
          </cell>
          <cell r="T480" t="str">
            <v>Outstanding</v>
          </cell>
          <cell r="U480">
            <v>41513</v>
          </cell>
          <cell r="V480" t="str">
            <v>Good</v>
          </cell>
          <cell r="W480">
            <v>40087</v>
          </cell>
          <cell r="X480" t="str">
            <v>FDC</v>
          </cell>
          <cell r="Y480" t="str">
            <v>Private</v>
          </cell>
          <cell r="Z480" t="str">
            <v>Private Owner</v>
          </cell>
          <cell r="AA480" t="str">
            <v>n/a</v>
          </cell>
          <cell r="AB480" t="str">
            <v>Companies House</v>
          </cell>
          <cell r="AC480" t="str">
            <v>04001596</v>
          </cell>
          <cell r="AD480" t="str">
            <v>EYE</v>
          </cell>
          <cell r="AE480" t="str">
            <v>Yes</v>
          </cell>
          <cell r="AF480" t="str">
            <v>Yes</v>
          </cell>
          <cell r="AG480" t="str">
            <v>Yes</v>
          </cell>
          <cell r="AI480">
            <v>302266</v>
          </cell>
          <cell r="AJ480" t="str">
            <v>No</v>
          </cell>
          <cell r="AK480" t="str">
            <v>No</v>
          </cell>
          <cell r="AL480" t="str">
            <v>Yes</v>
          </cell>
        </row>
        <row r="481">
          <cell r="A481">
            <v>533145</v>
          </cell>
          <cell r="B481" t="str">
            <v xml:space="preserve">Step by Step Childcare  </v>
          </cell>
          <cell r="C481" t="e">
            <v>#REF!</v>
          </cell>
          <cell r="D481" t="e">
            <v>#REF!</v>
          </cell>
          <cell r="E481" t="str">
            <v>PE11 1NH</v>
          </cell>
          <cell r="F481" t="e">
            <v>#REF!</v>
          </cell>
          <cell r="G481" t="str">
            <v>As per mailing address</v>
          </cell>
          <cell r="H481" t="str">
            <v>Tracey Evans</v>
          </cell>
          <cell r="I481" t="str">
            <v>Childminder</v>
          </cell>
          <cell r="J481" t="str">
            <v>01775 769385</v>
          </cell>
          <cell r="K481" t="str">
            <v>traceydevans@aol.com</v>
          </cell>
          <cell r="L481" t="str">
            <v>82 Park Road</v>
          </cell>
          <cell r="O481" t="str">
            <v>Spalding</v>
          </cell>
          <cell r="P481" t="str">
            <v>PE11 1NH</v>
          </cell>
          <cell r="S481">
            <v>209183</v>
          </cell>
          <cell r="T481" t="str">
            <v>Requires Improvement</v>
          </cell>
          <cell r="U481">
            <v>42394</v>
          </cell>
          <cell r="V481" t="str">
            <v>Outstanding</v>
          </cell>
          <cell r="W481">
            <v>40563</v>
          </cell>
          <cell r="X481" t="str">
            <v>Childminder</v>
          </cell>
          <cell r="Y481" t="str">
            <v>Childminder</v>
          </cell>
          <cell r="Z481" t="str">
            <v>Childminder</v>
          </cell>
          <cell r="AA481" t="str">
            <v>n/a</v>
          </cell>
          <cell r="AB481" t="str">
            <v>Sole Trader</v>
          </cell>
          <cell r="AD481" t="str">
            <v>EYE</v>
          </cell>
          <cell r="AE481" t="str">
            <v>Yes</v>
          </cell>
          <cell r="AF481" t="str">
            <v>No</v>
          </cell>
          <cell r="AG481" t="str">
            <v>Yes</v>
          </cell>
          <cell r="AI481">
            <v>304208</v>
          </cell>
          <cell r="AJ481" t="str">
            <v>No</v>
          </cell>
          <cell r="AK481" t="str">
            <v>No</v>
          </cell>
          <cell r="AL481" t="str">
            <v>No</v>
          </cell>
        </row>
        <row r="482">
          <cell r="A482">
            <v>597015</v>
          </cell>
          <cell r="B482" t="str">
            <v>Stepping Stones Nursery Grantham</v>
          </cell>
          <cell r="C482" t="e">
            <v>#REF!</v>
          </cell>
          <cell r="D482" t="e">
            <v>#REF!</v>
          </cell>
          <cell r="E482" t="str">
            <v>NG31 6QP</v>
          </cell>
          <cell r="F482" t="e">
            <v>#REF!</v>
          </cell>
          <cell r="G482" t="str">
            <v>As per mailing address</v>
          </cell>
          <cell r="H482" t="str">
            <v xml:space="preserve">Nicky Pugh </v>
          </cell>
          <cell r="I482" t="str">
            <v>Manager</v>
          </cell>
          <cell r="J482" t="str">
            <v xml:space="preserve">01476 593643 </v>
          </cell>
          <cell r="K482" t="str">
            <v>stepping-stones1@btconnect.com; ritamcmath@aol.com</v>
          </cell>
          <cell r="M482" t="str">
            <v>Agnes St</v>
          </cell>
          <cell r="O482" t="str">
            <v>Grantham</v>
          </cell>
          <cell r="P482" t="str">
            <v>NG31 6QP</v>
          </cell>
          <cell r="R482" t="str">
            <v>Vikki Stones</v>
          </cell>
          <cell r="S482">
            <v>397245</v>
          </cell>
          <cell r="T482" t="str">
            <v>Outstanding</v>
          </cell>
          <cell r="U482">
            <v>42236</v>
          </cell>
          <cell r="V482" t="str">
            <v>Outstanding</v>
          </cell>
          <cell r="W482">
            <v>40374</v>
          </cell>
          <cell r="X482" t="str">
            <v>FDC</v>
          </cell>
          <cell r="Y482" t="str">
            <v>Private</v>
          </cell>
          <cell r="Z482" t="str">
            <v>Private Owner</v>
          </cell>
          <cell r="AA482" t="str">
            <v>n/a</v>
          </cell>
          <cell r="AB482" t="str">
            <v>Partnership</v>
          </cell>
          <cell r="AC482" t="str">
            <v>SUSAN JENKINS AND DIANE SMITH</v>
          </cell>
          <cell r="AD482" t="str">
            <v>EYE</v>
          </cell>
          <cell r="AE482" t="str">
            <v>Yes</v>
          </cell>
          <cell r="AF482" t="str">
            <v>Yes</v>
          </cell>
          <cell r="AG482" t="str">
            <v>Yes</v>
          </cell>
          <cell r="AI482">
            <v>300557</v>
          </cell>
          <cell r="AJ482" t="str">
            <v>Yes</v>
          </cell>
          <cell r="AK482" t="str">
            <v>Yes</v>
          </cell>
          <cell r="AL482" t="str">
            <v>Yes</v>
          </cell>
        </row>
        <row r="483">
          <cell r="A483">
            <v>599257</v>
          </cell>
          <cell r="B483" t="str">
            <v>Stepping Stones Preschool Nettleham</v>
          </cell>
          <cell r="C483" t="e">
            <v>#REF!</v>
          </cell>
          <cell r="D483" t="e">
            <v>#REF!</v>
          </cell>
          <cell r="E483" t="str">
            <v>LN2 2SS</v>
          </cell>
          <cell r="F483" t="e">
            <v>#REF!</v>
          </cell>
          <cell r="G483" t="str">
            <v>Village Hall, Brookfield Avenue, Nettleham, Lincoln. LN2 2SS</v>
          </cell>
          <cell r="H483" t="str">
            <v>Alison Faulkner</v>
          </cell>
          <cell r="I483" t="str">
            <v>Owner</v>
          </cell>
          <cell r="J483" t="str">
            <v>07599 546426</v>
          </cell>
          <cell r="K483" t="str">
            <v>steppingstonespreschool1@live.com</v>
          </cell>
          <cell r="L483" t="str">
            <v>17 Sudbrooke Lane</v>
          </cell>
          <cell r="N483" t="str">
            <v>Nettleham</v>
          </cell>
          <cell r="O483" t="str">
            <v>Lincoln</v>
          </cell>
          <cell r="P483" t="str">
            <v>LN2 2RL</v>
          </cell>
          <cell r="Q483" t="str">
            <v>Nettleham Preschool</v>
          </cell>
          <cell r="S483">
            <v>435063</v>
          </cell>
          <cell r="T483" t="str">
            <v>Good</v>
          </cell>
          <cell r="U483">
            <v>42507</v>
          </cell>
          <cell r="V483" t="str">
            <v>Good</v>
          </cell>
          <cell r="W483">
            <v>41099</v>
          </cell>
          <cell r="X483" t="str">
            <v>FDC</v>
          </cell>
          <cell r="Y483" t="str">
            <v>Private</v>
          </cell>
          <cell r="Z483" t="str">
            <v>Private Owner</v>
          </cell>
          <cell r="AA483" t="str">
            <v>n/a</v>
          </cell>
          <cell r="AB483" t="str">
            <v>Sole Trader</v>
          </cell>
          <cell r="AC483" t="str">
            <v>ALISON FAULKNER</v>
          </cell>
          <cell r="AD483" t="str">
            <v>EYE</v>
          </cell>
          <cell r="AE483" t="str">
            <v>Yes</v>
          </cell>
          <cell r="AF483" t="str">
            <v>No</v>
          </cell>
          <cell r="AG483" t="str">
            <v>Yes</v>
          </cell>
          <cell r="AI483">
            <v>310115</v>
          </cell>
          <cell r="AJ483" t="str">
            <v>Yes</v>
          </cell>
          <cell r="AK483" t="str">
            <v>Yes</v>
          </cell>
          <cell r="AL483" t="str">
            <v>Yes</v>
          </cell>
        </row>
        <row r="484">
          <cell r="A484">
            <v>513365</v>
          </cell>
          <cell r="B484" t="str">
            <v>Stickney Preschool</v>
          </cell>
          <cell r="C484" t="e">
            <v>#REF!</v>
          </cell>
          <cell r="D484" t="e">
            <v>#REF!</v>
          </cell>
          <cell r="E484" t="str">
            <v>PE22 8AX</v>
          </cell>
          <cell r="F484" t="e">
            <v>#REF!</v>
          </cell>
          <cell r="G484" t="str">
            <v>As per mailing address</v>
          </cell>
          <cell r="H484" t="str">
            <v>Mandy Milne</v>
          </cell>
          <cell r="I484" t="str">
            <v>Supervisor</v>
          </cell>
          <cell r="J484" t="str">
            <v>01205 481007</v>
          </cell>
          <cell r="K484" t="str">
            <v>stickneypreschool@fsmail.net</v>
          </cell>
          <cell r="L484" t="str">
            <v>c/o Stickney Primary School</v>
          </cell>
          <cell r="M484" t="str">
            <v>Main Road</v>
          </cell>
          <cell r="N484" t="str">
            <v>Stickney</v>
          </cell>
          <cell r="O484" t="str">
            <v>Boston</v>
          </cell>
          <cell r="P484" t="str">
            <v>PE22 8AX</v>
          </cell>
          <cell r="R484" t="str">
            <v>Mandy Milne</v>
          </cell>
          <cell r="S484">
            <v>427299</v>
          </cell>
          <cell r="T484" t="str">
            <v>Good</v>
          </cell>
          <cell r="U484">
            <v>42394</v>
          </cell>
          <cell r="V484" t="str">
            <v>Inadequate</v>
          </cell>
          <cell r="W484">
            <v>42292</v>
          </cell>
          <cell r="X484" t="str">
            <v>Sessional</v>
          </cell>
          <cell r="Y484" t="str">
            <v>Voluntary</v>
          </cell>
          <cell r="Z484" t="str">
            <v>Committee</v>
          </cell>
          <cell r="AB484" t="str">
            <v>Charity</v>
          </cell>
          <cell r="AC484">
            <v>1074730</v>
          </cell>
          <cell r="AD484" t="str">
            <v>EYE</v>
          </cell>
          <cell r="AE484" t="str">
            <v>Yes</v>
          </cell>
          <cell r="AF484" t="str">
            <v>No</v>
          </cell>
          <cell r="AG484" t="str">
            <v>Yes</v>
          </cell>
          <cell r="AI484">
            <v>302912</v>
          </cell>
          <cell r="AJ484" t="str">
            <v>No</v>
          </cell>
          <cell r="AK484" t="str">
            <v>Yes</v>
          </cell>
          <cell r="AL484" t="str">
            <v>No</v>
          </cell>
        </row>
        <row r="485">
          <cell r="A485">
            <v>517951</v>
          </cell>
          <cell r="B485" t="str">
            <v>Sturton Cygnets</v>
          </cell>
          <cell r="C485" t="e">
            <v>#REF!</v>
          </cell>
          <cell r="D485" t="e">
            <v>#REF!</v>
          </cell>
          <cell r="E485" t="str">
            <v>LN1 2BY</v>
          </cell>
          <cell r="F485" t="e">
            <v>#REF!</v>
          </cell>
          <cell r="G485" t="str">
            <v>As per mailing address</v>
          </cell>
          <cell r="H485" t="str">
            <v>Caroline Stallwood</v>
          </cell>
          <cell r="I485" t="str">
            <v>Manager</v>
          </cell>
          <cell r="J485" t="str">
            <v>01427 787053/ 07811 936116</v>
          </cell>
          <cell r="K485" t="str">
            <v>sturtoncygnetspreschool@googlemail.com</v>
          </cell>
          <cell r="L485" t="str">
            <v>Sturton By Stow primary School</v>
          </cell>
          <cell r="M485" t="str">
            <v>School Lane</v>
          </cell>
          <cell r="N485" t="str">
            <v>Sturton by Stow</v>
          </cell>
          <cell r="O485" t="str">
            <v>Lincoln</v>
          </cell>
          <cell r="P485" t="str">
            <v>LN1 2BY</v>
          </cell>
          <cell r="S485">
            <v>253471</v>
          </cell>
          <cell r="T485" t="str">
            <v>Good</v>
          </cell>
          <cell r="U485">
            <v>42089</v>
          </cell>
          <cell r="V485" t="str">
            <v>Good</v>
          </cell>
          <cell r="W485">
            <v>40466</v>
          </cell>
          <cell r="X485" t="str">
            <v>FDC</v>
          </cell>
          <cell r="Y485" t="str">
            <v>Voluntary</v>
          </cell>
          <cell r="Z485" t="str">
            <v>Committee</v>
          </cell>
          <cell r="AA485" t="str">
            <v>Laura Boucher</v>
          </cell>
          <cell r="AB485" t="str">
            <v>Charity</v>
          </cell>
          <cell r="AC485">
            <v>1038936</v>
          </cell>
          <cell r="AD485" t="str">
            <v>EYE</v>
          </cell>
          <cell r="AE485" t="str">
            <v>Yes</v>
          </cell>
          <cell r="AF485" t="str">
            <v>No</v>
          </cell>
          <cell r="AG485" t="str">
            <v>Yes</v>
          </cell>
          <cell r="AI485">
            <v>302037</v>
          </cell>
          <cell r="AJ485" t="str">
            <v>No</v>
          </cell>
          <cell r="AK485" t="str">
            <v>No</v>
          </cell>
          <cell r="AL485" t="str">
            <v>No</v>
          </cell>
        </row>
        <row r="486">
          <cell r="A486">
            <v>683928</v>
          </cell>
          <cell r="B486" t="str">
            <v>Sturton Tots Childminding</v>
          </cell>
          <cell r="C486" t="e">
            <v>#REF!</v>
          </cell>
          <cell r="D486" t="e">
            <v>#REF!</v>
          </cell>
          <cell r="E486" t="str">
            <v>LN1 2AE</v>
          </cell>
          <cell r="F486" t="e">
            <v>#REF!</v>
          </cell>
          <cell r="G486" t="str">
            <v>As per mailing address</v>
          </cell>
          <cell r="H486" t="str">
            <v xml:space="preserve">Lynsey Tollerton </v>
          </cell>
          <cell r="I486" t="str">
            <v>Childminder</v>
          </cell>
          <cell r="J486" t="str">
            <v>01427 787762</v>
          </cell>
          <cell r="K486" t="str">
            <v>lynsey@sturtontots.com</v>
          </cell>
          <cell r="L486" t="str">
            <v>East View Cottage</v>
          </cell>
          <cell r="M486" t="str">
            <v>17 High Street</v>
          </cell>
          <cell r="N486" t="str">
            <v>Sturton by Stow</v>
          </cell>
          <cell r="O486" t="str">
            <v>Lincoln</v>
          </cell>
          <cell r="P486" t="str">
            <v>LN1 2AE</v>
          </cell>
          <cell r="S486">
            <v>439038</v>
          </cell>
          <cell r="T486" t="str">
            <v>Good</v>
          </cell>
          <cell r="U486">
            <v>41487</v>
          </cell>
          <cell r="X486" t="str">
            <v>Childminder</v>
          </cell>
          <cell r="Y486" t="str">
            <v>Childminder</v>
          </cell>
          <cell r="Z486" t="str">
            <v>Childminder</v>
          </cell>
          <cell r="AA486" t="str">
            <v>n/a</v>
          </cell>
          <cell r="AB486" t="str">
            <v>Sole Trader</v>
          </cell>
          <cell r="AD486" t="str">
            <v>EYE</v>
          </cell>
          <cell r="AE486" t="str">
            <v>Yes</v>
          </cell>
          <cell r="AF486" t="str">
            <v>Yes</v>
          </cell>
          <cell r="AG486" t="str">
            <v>Yes</v>
          </cell>
          <cell r="AI486">
            <v>316593</v>
          </cell>
          <cell r="AJ486" t="str">
            <v>No</v>
          </cell>
          <cell r="AK486" t="str">
            <v>No</v>
          </cell>
          <cell r="AL486" t="str">
            <v>No</v>
          </cell>
        </row>
        <row r="487">
          <cell r="A487">
            <v>517255</v>
          </cell>
          <cell r="B487" t="str">
            <v xml:space="preserve">Sudbrooke Preschool </v>
          </cell>
          <cell r="C487" t="e">
            <v>#REF!</v>
          </cell>
          <cell r="D487" t="e">
            <v>#REF!</v>
          </cell>
          <cell r="E487" t="str">
            <v>LN2 2SH</v>
          </cell>
          <cell r="F487" t="e">
            <v>#REF!</v>
          </cell>
          <cell r="G487" t="str">
            <v>Sudbrooke Village Hall, Scothern Lane, Sudbrooke, Lincoln. LN2 2SH</v>
          </cell>
          <cell r="H487" t="str">
            <v>Vicki Timings-Thompson</v>
          </cell>
          <cell r="I487" t="str">
            <v>Supervisor</v>
          </cell>
          <cell r="J487" t="str">
            <v>01522 754047 / 07979 361525</v>
          </cell>
          <cell r="K487" t="str">
            <v>steve@sdthom1.wanadoo.co.uk</v>
          </cell>
          <cell r="L487" t="str">
            <v>5 Beresford Drive</v>
          </cell>
          <cell r="N487" t="str">
            <v>Sudbrooke</v>
          </cell>
          <cell r="O487" t="str">
            <v>Lincoln</v>
          </cell>
          <cell r="P487" t="str">
            <v>LN2 2YH</v>
          </cell>
          <cell r="S487">
            <v>253555</v>
          </cell>
          <cell r="T487" t="str">
            <v>Good</v>
          </cell>
          <cell r="U487">
            <v>41232</v>
          </cell>
          <cell r="V487" t="str">
            <v>Satisfactory</v>
          </cell>
          <cell r="W487">
            <v>39986</v>
          </cell>
          <cell r="X487" t="str">
            <v>Sessional</v>
          </cell>
          <cell r="Y487" t="str">
            <v>Voluntary</v>
          </cell>
          <cell r="Z487" t="str">
            <v>Committee</v>
          </cell>
          <cell r="AA487" t="str">
            <v>Sarah Hutson</v>
          </cell>
          <cell r="AB487" t="str">
            <v>Charity</v>
          </cell>
          <cell r="AC487">
            <v>1020018</v>
          </cell>
          <cell r="AD487" t="str">
            <v>EYE</v>
          </cell>
          <cell r="AE487" t="str">
            <v>Yes</v>
          </cell>
          <cell r="AF487" t="str">
            <v>No</v>
          </cell>
          <cell r="AG487" t="str">
            <v>Yes</v>
          </cell>
          <cell r="AI487">
            <v>301417</v>
          </cell>
          <cell r="AJ487" t="str">
            <v>No</v>
          </cell>
          <cell r="AK487" t="str">
            <v>No</v>
          </cell>
          <cell r="AL487" t="str">
            <v>No</v>
          </cell>
        </row>
        <row r="488">
          <cell r="A488">
            <v>683997</v>
          </cell>
          <cell r="B488" t="str">
            <v>Sue Barrett</v>
          </cell>
          <cell r="C488" t="e">
            <v>#REF!</v>
          </cell>
          <cell r="D488" t="e">
            <v>#REF!</v>
          </cell>
          <cell r="E488" t="str">
            <v>PE6 8LY</v>
          </cell>
          <cell r="F488" t="e">
            <v>#REF!</v>
          </cell>
          <cell r="G488" t="str">
            <v>As per mailing address</v>
          </cell>
          <cell r="H488" t="str">
            <v>Sue Barrett</v>
          </cell>
          <cell r="I488" t="str">
            <v>Childminder</v>
          </cell>
          <cell r="J488" t="str">
            <v xml:space="preserve">01778 348852 </v>
          </cell>
          <cell r="K488" t="str">
            <v>suebarrett91@btopenworld.com</v>
          </cell>
          <cell r="L488" t="str">
            <v>91 Thackers Way</v>
          </cell>
          <cell r="N488" t="str">
            <v>Market Deeping</v>
          </cell>
          <cell r="O488" t="str">
            <v>Peterborough</v>
          </cell>
          <cell r="P488" t="str">
            <v>PE6 8LY</v>
          </cell>
          <cell r="S488">
            <v>209277</v>
          </cell>
          <cell r="T488" t="str">
            <v>Good</v>
          </cell>
          <cell r="U488">
            <v>41879</v>
          </cell>
          <cell r="X488" t="str">
            <v>Childminder</v>
          </cell>
          <cell r="Y488" t="str">
            <v>Childminder</v>
          </cell>
          <cell r="Z488" t="str">
            <v>Childminder</v>
          </cell>
          <cell r="AA488" t="str">
            <v>n/a</v>
          </cell>
          <cell r="AB488" t="str">
            <v>Sole Trader</v>
          </cell>
          <cell r="AD488" t="str">
            <v>EYE</v>
          </cell>
          <cell r="AE488" t="str">
            <v>Yes</v>
          </cell>
          <cell r="AF488" t="str">
            <v>Yes</v>
          </cell>
          <cell r="AG488" t="str">
            <v>Yes</v>
          </cell>
          <cell r="AI488">
            <v>302218</v>
          </cell>
          <cell r="AJ488" t="str">
            <v>No</v>
          </cell>
          <cell r="AK488" t="str">
            <v>No</v>
          </cell>
          <cell r="AL488" t="str">
            <v>No</v>
          </cell>
        </row>
        <row r="489">
          <cell r="A489">
            <v>533130</v>
          </cell>
          <cell r="B489" t="str">
            <v xml:space="preserve">Sue Oliver Childminding Services  </v>
          </cell>
          <cell r="C489" t="e">
            <v>#REF!</v>
          </cell>
          <cell r="D489" t="e">
            <v>#REF!</v>
          </cell>
          <cell r="E489" t="str">
            <v>LN1 2EP</v>
          </cell>
          <cell r="F489" t="e">
            <v>#REF!</v>
          </cell>
          <cell r="G489" t="str">
            <v>As per mailing address</v>
          </cell>
          <cell r="H489" t="str">
            <v>Sue Oliver</v>
          </cell>
          <cell r="I489" t="str">
            <v>Childminder</v>
          </cell>
          <cell r="J489" t="str">
            <v>01427 718837</v>
          </cell>
          <cell r="K489" t="str">
            <v>sue.oliver@live.co.uk</v>
          </cell>
          <cell r="L489" t="str">
            <v>7 Lincoln Road</v>
          </cell>
          <cell r="O489" t="str">
            <v>Fenton</v>
          </cell>
          <cell r="P489" t="str">
            <v>LN1 2EP</v>
          </cell>
          <cell r="S489">
            <v>103612</v>
          </cell>
          <cell r="T489" t="str">
            <v>Good</v>
          </cell>
          <cell r="U489">
            <v>42184</v>
          </cell>
          <cell r="V489" t="str">
            <v>Good</v>
          </cell>
          <cell r="W489">
            <v>40074</v>
          </cell>
          <cell r="X489" t="str">
            <v>Childminder</v>
          </cell>
          <cell r="Y489" t="str">
            <v>Childminder</v>
          </cell>
          <cell r="Z489" t="str">
            <v>Childminder</v>
          </cell>
          <cell r="AA489" t="str">
            <v>n/a</v>
          </cell>
          <cell r="AB489" t="str">
            <v>Sole Trader</v>
          </cell>
          <cell r="AD489" t="str">
            <v>EYE</v>
          </cell>
          <cell r="AE489" t="str">
            <v>Yes</v>
          </cell>
          <cell r="AF489" t="str">
            <v>No</v>
          </cell>
          <cell r="AG489" t="str">
            <v>Yes</v>
          </cell>
          <cell r="AI489">
            <v>311270</v>
          </cell>
          <cell r="AJ489" t="str">
            <v>No</v>
          </cell>
          <cell r="AK489" t="str">
            <v>No</v>
          </cell>
          <cell r="AL489" t="str">
            <v>No</v>
          </cell>
        </row>
        <row r="490">
          <cell r="A490">
            <v>684049</v>
          </cell>
          <cell r="B490" t="str">
            <v>Sue Thorpe Childminder</v>
          </cell>
          <cell r="C490" t="e">
            <v>#REF!</v>
          </cell>
          <cell r="D490" t="e">
            <v>#REF!</v>
          </cell>
          <cell r="E490" t="str">
            <v>DN21 2LF</v>
          </cell>
          <cell r="F490" t="e">
            <v>#REF!</v>
          </cell>
          <cell r="G490" t="str">
            <v>As per mailing address</v>
          </cell>
          <cell r="H490" t="str">
            <v>Sue Thorpe</v>
          </cell>
          <cell r="I490" t="str">
            <v>Childminder</v>
          </cell>
          <cell r="J490" t="str">
            <v>01427 811158</v>
          </cell>
          <cell r="K490" t="str">
            <v>childminder26128@btinternet.com</v>
          </cell>
          <cell r="L490" t="str">
            <v>23 Balfour Street</v>
          </cell>
          <cell r="O490" t="str">
            <v>Gainsborough</v>
          </cell>
          <cell r="P490" t="str">
            <v>DN21 2LF</v>
          </cell>
          <cell r="S490">
            <v>208613</v>
          </cell>
          <cell r="T490" t="str">
            <v>Good</v>
          </cell>
          <cell r="U490">
            <v>42090</v>
          </cell>
          <cell r="X490" t="str">
            <v>Childminder</v>
          </cell>
          <cell r="Y490" t="str">
            <v>Childminder</v>
          </cell>
          <cell r="Z490" t="str">
            <v>Childminder</v>
          </cell>
          <cell r="AA490" t="str">
            <v>n/a</v>
          </cell>
          <cell r="AB490" t="str">
            <v>Sole Trader</v>
          </cell>
          <cell r="AD490" t="str">
            <v>EYE</v>
          </cell>
          <cell r="AE490" t="str">
            <v>Yes</v>
          </cell>
          <cell r="AF490" t="str">
            <v>Yes</v>
          </cell>
          <cell r="AG490" t="str">
            <v>Yes</v>
          </cell>
          <cell r="AI490">
            <v>321706</v>
          </cell>
          <cell r="AJ490" t="str">
            <v>No</v>
          </cell>
          <cell r="AK490" t="str">
            <v>No</v>
          </cell>
          <cell r="AL490" t="str">
            <v>No</v>
          </cell>
        </row>
        <row r="491">
          <cell r="A491">
            <v>684036</v>
          </cell>
          <cell r="B491" t="str">
            <v>Sue Williams Childminding</v>
          </cell>
          <cell r="C491" t="e">
            <v>#REF!</v>
          </cell>
          <cell r="D491" t="e">
            <v>#REF!</v>
          </cell>
          <cell r="E491" t="str">
            <v>LN6 0PD</v>
          </cell>
          <cell r="F491" t="e">
            <v>#REF!</v>
          </cell>
          <cell r="G491" t="str">
            <v>As per mailing address</v>
          </cell>
          <cell r="H491" t="str">
            <v>Sue Williams</v>
          </cell>
          <cell r="I491" t="str">
            <v>Childminder</v>
          </cell>
          <cell r="J491" t="str">
            <v>01522 879215</v>
          </cell>
          <cell r="K491" t="str">
            <v>Sue.williams20@virginmedia.com</v>
          </cell>
          <cell r="L491" t="str">
            <v>4 Landmere Grove</v>
          </cell>
          <cell r="O491" t="str">
            <v>Lincoln</v>
          </cell>
          <cell r="P491" t="str">
            <v>LN6 0PD</v>
          </cell>
          <cell r="S491">
            <v>208830</v>
          </cell>
          <cell r="T491" t="str">
            <v>Good</v>
          </cell>
          <cell r="U491">
            <v>42576</v>
          </cell>
          <cell r="V491" t="str">
            <v>Satisfactory</v>
          </cell>
          <cell r="W491">
            <v>41214</v>
          </cell>
          <cell r="X491" t="str">
            <v>Childminder</v>
          </cell>
          <cell r="Y491" t="str">
            <v>Childminder</v>
          </cell>
          <cell r="Z491" t="str">
            <v>Childminder</v>
          </cell>
          <cell r="AA491" t="str">
            <v>n/a</v>
          </cell>
          <cell r="AB491" t="str">
            <v>Sole Trader</v>
          </cell>
          <cell r="AD491" t="str">
            <v>EYE</v>
          </cell>
          <cell r="AE491" t="str">
            <v>Yes</v>
          </cell>
          <cell r="AF491" t="str">
            <v>Yes</v>
          </cell>
          <cell r="AG491" t="str">
            <v>Yes</v>
          </cell>
          <cell r="AI491">
            <v>320851</v>
          </cell>
          <cell r="AJ491" t="str">
            <v>No</v>
          </cell>
          <cell r="AK491" t="str">
            <v>No</v>
          </cell>
          <cell r="AL491" t="str">
            <v>No</v>
          </cell>
        </row>
        <row r="492">
          <cell r="A492">
            <v>684028</v>
          </cell>
          <cell r="B492" t="str">
            <v>Sue's Childminding</v>
          </cell>
          <cell r="C492" t="e">
            <v>#REF!</v>
          </cell>
          <cell r="D492" t="e">
            <v>#REF!</v>
          </cell>
          <cell r="E492" t="str">
            <v>LN6 5AX</v>
          </cell>
          <cell r="F492" t="e">
            <v>#REF!</v>
          </cell>
          <cell r="G492" t="str">
            <v>As per mailing address</v>
          </cell>
          <cell r="H492" t="str">
            <v>Sue Kettleborough</v>
          </cell>
          <cell r="I492" t="str">
            <v>Childminder</v>
          </cell>
          <cell r="J492" t="str">
            <v>07923 031683</v>
          </cell>
          <cell r="K492" t="str">
            <v>skttlbrgh@icloud.com</v>
          </cell>
          <cell r="L492" t="str">
            <v>25 Denefield</v>
          </cell>
          <cell r="N492" t="str">
            <v>Skellingthorpe</v>
          </cell>
          <cell r="O492" t="str">
            <v>Lincoln</v>
          </cell>
          <cell r="P492" t="str">
            <v>LN6 5AX</v>
          </cell>
          <cell r="S492">
            <v>482699</v>
          </cell>
          <cell r="T492" t="str">
            <v>Awaiting</v>
          </cell>
          <cell r="U492" t="str">
            <v>Awaiting</v>
          </cell>
          <cell r="X492" t="str">
            <v>Childminder</v>
          </cell>
          <cell r="Y492" t="str">
            <v>Childminder</v>
          </cell>
          <cell r="Z492" t="str">
            <v>Childminder</v>
          </cell>
          <cell r="AA492" t="str">
            <v>n/a</v>
          </cell>
          <cell r="AB492" t="str">
            <v>Sole Trader</v>
          </cell>
          <cell r="AD492" t="str">
            <v>EYE</v>
          </cell>
          <cell r="AE492" t="str">
            <v>Yes</v>
          </cell>
          <cell r="AF492" t="str">
            <v>Yes</v>
          </cell>
          <cell r="AG492" t="str">
            <v>Yes</v>
          </cell>
          <cell r="AI492">
            <v>323750</v>
          </cell>
          <cell r="AJ492" t="str">
            <v>No</v>
          </cell>
          <cell r="AK492" t="str">
            <v>No</v>
          </cell>
          <cell r="AL492" t="str">
            <v>No</v>
          </cell>
        </row>
        <row r="493">
          <cell r="A493">
            <v>546417</v>
          </cell>
          <cell r="B493" t="str">
            <v>Sunbeams Play Group</v>
          </cell>
          <cell r="C493" t="e">
            <v>#REF!</v>
          </cell>
          <cell r="D493" t="e">
            <v>#REF!</v>
          </cell>
          <cell r="E493" t="str">
            <v>PE12 9TB</v>
          </cell>
          <cell r="F493" t="e">
            <v>#REF!</v>
          </cell>
          <cell r="G493" t="str">
            <v>As per mailing address</v>
          </cell>
          <cell r="H493" t="str">
            <v>Heather Church</v>
          </cell>
          <cell r="I493" t="str">
            <v>Manager</v>
          </cell>
          <cell r="J493" t="str">
            <v>01406 359285 / 07788 571709</v>
          </cell>
          <cell r="K493" t="str">
            <v>sunbeamsplaygroup@btconnect.com</v>
          </cell>
          <cell r="L493" t="str">
            <v>Westmere Primary School</v>
          </cell>
          <cell r="M493" t="str">
            <v>Anne Road</v>
          </cell>
          <cell r="O493" t="str">
            <v>Spalding</v>
          </cell>
          <cell r="P493" t="str">
            <v>PE12 9TB</v>
          </cell>
          <cell r="S493">
            <v>253627</v>
          </cell>
          <cell r="T493" t="str">
            <v>Good</v>
          </cell>
          <cell r="U493">
            <v>41954</v>
          </cell>
          <cell r="V493" t="str">
            <v>Satisfactory</v>
          </cell>
          <cell r="W493">
            <v>40189</v>
          </cell>
          <cell r="X493" t="str">
            <v>FDC</v>
          </cell>
          <cell r="Y493" t="str">
            <v>Voluntary</v>
          </cell>
          <cell r="Z493" t="str">
            <v>Committee</v>
          </cell>
          <cell r="AA493" t="str">
            <v>Ron Rawlinson</v>
          </cell>
          <cell r="AB493" t="str">
            <v>Charity</v>
          </cell>
          <cell r="AC493">
            <v>1076313</v>
          </cell>
          <cell r="AD493" t="str">
            <v>EYE</v>
          </cell>
          <cell r="AE493" t="str">
            <v>Yes</v>
          </cell>
          <cell r="AF493" t="str">
            <v>Yes</v>
          </cell>
          <cell r="AG493" t="str">
            <v>Yes</v>
          </cell>
          <cell r="AI493">
            <v>302265</v>
          </cell>
          <cell r="AJ493" t="str">
            <v>No</v>
          </cell>
          <cell r="AK493" t="str">
            <v>No</v>
          </cell>
          <cell r="AL493" t="str">
            <v>No</v>
          </cell>
        </row>
        <row r="494">
          <cell r="A494">
            <v>683812</v>
          </cell>
          <cell r="B494" t="str">
            <v xml:space="preserve">Sunbeams Preschool and Kids Club </v>
          </cell>
          <cell r="C494" t="e">
            <v>#REF!</v>
          </cell>
          <cell r="D494" t="e">
            <v>#REF!</v>
          </cell>
          <cell r="E494" t="str">
            <v>LN1 2JS</v>
          </cell>
          <cell r="F494" t="e">
            <v>#REF!</v>
          </cell>
          <cell r="G494" t="str">
            <v>Newton on Trent Primary, High Street, Newton on Trent, Lincoln, LN1 2JS</v>
          </cell>
          <cell r="H494" t="str">
            <v>Sharon Bembridge/ Nicola Waqalevu</v>
          </cell>
          <cell r="I494" t="str">
            <v>Manager/ Owner</v>
          </cell>
          <cell r="J494" t="str">
            <v xml:space="preserve">01777 228338 </v>
          </cell>
          <cell r="K494" t="str">
            <v>info@sunflowersmilenurserys.co.uk</v>
          </cell>
          <cell r="L494" t="str">
            <v>The Old School House</v>
          </cell>
          <cell r="M494" t="str">
            <v>Church Lane</v>
          </cell>
          <cell r="N494" t="str">
            <v>Saxilby</v>
          </cell>
          <cell r="O494" t="str">
            <v>Lincoln</v>
          </cell>
          <cell r="P494" t="str">
            <v>LN1 2PE</v>
          </cell>
          <cell r="S494">
            <v>453095</v>
          </cell>
          <cell r="T494" t="str">
            <v>Good</v>
          </cell>
          <cell r="U494">
            <v>41418</v>
          </cell>
          <cell r="X494" t="str">
            <v>Sessional</v>
          </cell>
          <cell r="Y494" t="str">
            <v>Private</v>
          </cell>
          <cell r="Z494" t="str">
            <v>Private Owner</v>
          </cell>
          <cell r="AA494" t="str">
            <v>n/a</v>
          </cell>
          <cell r="AB494" t="str">
            <v>Companies House</v>
          </cell>
          <cell r="AC494" t="str">
            <v>06750056</v>
          </cell>
          <cell r="AD494" t="str">
            <v>EYE</v>
          </cell>
          <cell r="AE494" t="str">
            <v>Yes</v>
          </cell>
          <cell r="AF494" t="str">
            <v>Yes</v>
          </cell>
          <cell r="AG494" t="str">
            <v>Yes</v>
          </cell>
          <cell r="AI494">
            <v>312097</v>
          </cell>
          <cell r="AJ494" t="str">
            <v>Yes</v>
          </cell>
          <cell r="AK494" t="str">
            <v>Yes</v>
          </cell>
          <cell r="AL494" t="str">
            <v>Yes</v>
          </cell>
        </row>
        <row r="495">
          <cell r="A495">
            <v>546581</v>
          </cell>
          <cell r="B495" t="str">
            <v>Sunflower Lodge Nursery</v>
          </cell>
          <cell r="C495" t="e">
            <v>#REF!</v>
          </cell>
          <cell r="D495" t="e">
            <v>#REF!</v>
          </cell>
          <cell r="E495" t="str">
            <v>PE11 3UL</v>
          </cell>
          <cell r="F495" t="e">
            <v>#REF!</v>
          </cell>
          <cell r="G495" t="str">
            <v>As per mailing address</v>
          </cell>
          <cell r="H495" t="str">
            <v>Lisa Oddie/Rebecca Lay</v>
          </cell>
          <cell r="I495" t="str">
            <v>Manager</v>
          </cell>
          <cell r="J495" t="str">
            <v>01775 722466</v>
          </cell>
          <cell r="K495" t="str">
            <v>info@sunflowerlodgechildcare.co.uk</v>
          </cell>
          <cell r="L495" t="str">
            <v>4 Apex Court</v>
          </cell>
          <cell r="M495" t="str">
            <v>Elsoms Way</v>
          </cell>
          <cell r="O495" t="str">
            <v>Spalding</v>
          </cell>
          <cell r="P495" t="str">
            <v>PE11 3UL</v>
          </cell>
          <cell r="S495">
            <v>484703</v>
          </cell>
          <cell r="T495" t="str">
            <v>Awaiting</v>
          </cell>
          <cell r="U495" t="str">
            <v>Awaiting</v>
          </cell>
          <cell r="X495" t="str">
            <v>FDC</v>
          </cell>
          <cell r="Y495" t="str">
            <v>Private</v>
          </cell>
          <cell r="Z495" t="str">
            <v>Private Owner</v>
          </cell>
          <cell r="AA495" t="str">
            <v>n/a</v>
          </cell>
          <cell r="AB495" t="str">
            <v>Companies House</v>
          </cell>
          <cell r="AC495">
            <v>9180597</v>
          </cell>
          <cell r="AD495" t="str">
            <v>EYE</v>
          </cell>
          <cell r="AE495" t="str">
            <v>Yes</v>
          </cell>
          <cell r="AF495" t="str">
            <v>Yes</v>
          </cell>
          <cell r="AG495" t="str">
            <v>Yes</v>
          </cell>
          <cell r="AI495">
            <v>308454</v>
          </cell>
          <cell r="AJ495" t="str">
            <v>Yes</v>
          </cell>
          <cell r="AK495" t="str">
            <v>Yes</v>
          </cell>
          <cell r="AL495" t="str">
            <v>Yes</v>
          </cell>
        </row>
        <row r="496">
          <cell r="A496">
            <v>683918</v>
          </cell>
          <cell r="B496" t="str">
            <v xml:space="preserve">Sunflowers Childminding     </v>
          </cell>
          <cell r="C496" t="e">
            <v>#REF!</v>
          </cell>
          <cell r="D496" t="e">
            <v>#REF!</v>
          </cell>
          <cell r="E496" t="str">
            <v>LN8 3AY</v>
          </cell>
          <cell r="F496" t="e">
            <v>#REF!</v>
          </cell>
          <cell r="G496" t="str">
            <v>As per mailing address</v>
          </cell>
          <cell r="H496" t="str">
            <v>Sally Fowler</v>
          </cell>
          <cell r="I496" t="str">
            <v>Childminder</v>
          </cell>
          <cell r="J496" t="str">
            <v xml:space="preserve">01673 844356 </v>
          </cell>
          <cell r="K496" t="str">
            <v>sallyfowler@live.co.uk</v>
          </cell>
          <cell r="L496" t="str">
            <v>1 New Haven Drive</v>
          </cell>
          <cell r="M496" t="str">
            <v>Linwood Road</v>
          </cell>
          <cell r="O496" t="str">
            <v>Market Rasen</v>
          </cell>
          <cell r="P496" t="str">
            <v>LN8 3AY</v>
          </cell>
          <cell r="S496">
            <v>433947</v>
          </cell>
          <cell r="T496" t="str">
            <v>Good</v>
          </cell>
          <cell r="U496">
            <v>41722</v>
          </cell>
          <cell r="X496" t="str">
            <v>Childminder</v>
          </cell>
          <cell r="Y496" t="str">
            <v>Childminder</v>
          </cell>
          <cell r="Z496" t="str">
            <v>Childminder</v>
          </cell>
          <cell r="AA496" t="str">
            <v>n/a</v>
          </cell>
          <cell r="AB496" t="str">
            <v>Sole Trader</v>
          </cell>
          <cell r="AD496" t="str">
            <v>EYE</v>
          </cell>
          <cell r="AE496" t="str">
            <v>Yes</v>
          </cell>
          <cell r="AF496" t="str">
            <v>No</v>
          </cell>
          <cell r="AG496" t="str">
            <v>Yes</v>
          </cell>
          <cell r="AI496">
            <v>317593</v>
          </cell>
          <cell r="AJ496" t="str">
            <v>No</v>
          </cell>
          <cell r="AK496" t="str">
            <v>No</v>
          </cell>
          <cell r="AL496" t="str">
            <v>No</v>
          </cell>
        </row>
        <row r="497">
          <cell r="A497">
            <v>683855</v>
          </cell>
          <cell r="B497" t="str">
            <v xml:space="preserve">Sunflowers Child-Minding     </v>
          </cell>
          <cell r="C497" t="e">
            <v>#REF!</v>
          </cell>
          <cell r="D497" t="e">
            <v>#REF!</v>
          </cell>
          <cell r="E497" t="str">
            <v>LN6 5AX</v>
          </cell>
          <cell r="F497" t="e">
            <v>#REF!</v>
          </cell>
          <cell r="G497" t="str">
            <v>As per mailing address</v>
          </cell>
          <cell r="H497" t="str">
            <v>Helen Green/ Stephanie Searing</v>
          </cell>
          <cell r="I497" t="str">
            <v>Childminder</v>
          </cell>
          <cell r="J497" t="str">
            <v>01522 509698</v>
          </cell>
          <cell r="K497" t="str">
            <v>colinandhelen@ntlworld.com</v>
          </cell>
          <cell r="L497" t="str">
            <v>15 Denefield</v>
          </cell>
          <cell r="N497" t="str">
            <v>Skellingthorpe</v>
          </cell>
          <cell r="O497" t="str">
            <v>Lincoln</v>
          </cell>
          <cell r="P497" t="str">
            <v>LN6 5AX</v>
          </cell>
          <cell r="S497">
            <v>404409</v>
          </cell>
          <cell r="T497" t="str">
            <v>Good</v>
          </cell>
          <cell r="U497">
            <v>40544</v>
          </cell>
          <cell r="X497" t="str">
            <v>Childminder</v>
          </cell>
          <cell r="Y497" t="str">
            <v>Childminder</v>
          </cell>
          <cell r="Z497" t="str">
            <v>Childminder</v>
          </cell>
          <cell r="AA497" t="str">
            <v>n/a</v>
          </cell>
          <cell r="AB497" t="str">
            <v>Sole Trader</v>
          </cell>
          <cell r="AD497" t="str">
            <v>EYE</v>
          </cell>
          <cell r="AE497" t="str">
            <v>Yes</v>
          </cell>
          <cell r="AF497" t="str">
            <v>No</v>
          </cell>
          <cell r="AG497" t="str">
            <v>Yes</v>
          </cell>
          <cell r="AI497">
            <v>308223</v>
          </cell>
          <cell r="AJ497" t="str">
            <v>No</v>
          </cell>
          <cell r="AK497" t="str">
            <v>No</v>
          </cell>
          <cell r="AL497" t="str">
            <v>No</v>
          </cell>
        </row>
        <row r="498">
          <cell r="A498">
            <v>585591</v>
          </cell>
          <cell r="B498" t="str">
            <v xml:space="preserve">Sunflowers Nursery School Saxilby </v>
          </cell>
          <cell r="C498" t="e">
            <v>#REF!</v>
          </cell>
          <cell r="D498" t="e">
            <v>#REF!</v>
          </cell>
          <cell r="E498" t="str">
            <v>LN1 2PE</v>
          </cell>
          <cell r="F498" t="e">
            <v>#REF!</v>
          </cell>
          <cell r="G498" t="str">
            <v>As per mailing address</v>
          </cell>
          <cell r="H498" t="str">
            <v>Nicola Waqalevu</v>
          </cell>
          <cell r="I498" t="str">
            <v>Manager</v>
          </cell>
          <cell r="J498" t="str">
            <v>01522 702155</v>
          </cell>
          <cell r="K498" t="str">
            <v>Nicola@Sunflowersmilenurserys.co.uk</v>
          </cell>
          <cell r="L498" t="str">
            <v>The Old School House</v>
          </cell>
          <cell r="M498" t="str">
            <v>Church Lane</v>
          </cell>
          <cell r="N498" t="str">
            <v>Saxilby</v>
          </cell>
          <cell r="O498" t="str">
            <v>Lincoln</v>
          </cell>
          <cell r="P498" t="str">
            <v>LN1 2PE</v>
          </cell>
          <cell r="R498" t="str">
            <v>Hannah Evans</v>
          </cell>
          <cell r="S498">
            <v>388910</v>
          </cell>
          <cell r="T498" t="str">
            <v>Good</v>
          </cell>
          <cell r="U498">
            <v>41194</v>
          </cell>
          <cell r="V498" t="str">
            <v>Good</v>
          </cell>
          <cell r="W498">
            <v>40080</v>
          </cell>
          <cell r="X498" t="str">
            <v>FDC</v>
          </cell>
          <cell r="Y498" t="str">
            <v>Private</v>
          </cell>
          <cell r="Z498" t="str">
            <v>Private Owner</v>
          </cell>
          <cell r="AA498" t="str">
            <v>n/a</v>
          </cell>
          <cell r="AB498" t="str">
            <v>Companies House</v>
          </cell>
          <cell r="AC498" t="str">
            <v>06750056</v>
          </cell>
          <cell r="AD498" t="str">
            <v>EYE</v>
          </cell>
          <cell r="AE498" t="str">
            <v>Yes</v>
          </cell>
          <cell r="AF498" t="str">
            <v>Yes</v>
          </cell>
          <cell r="AG498" t="str">
            <v>Yes</v>
          </cell>
          <cell r="AI498">
            <v>301420</v>
          </cell>
          <cell r="AJ498" t="str">
            <v>Yes</v>
          </cell>
          <cell r="AK498" t="str">
            <v>Yes</v>
          </cell>
          <cell r="AL498" t="str">
            <v>Yes</v>
          </cell>
        </row>
        <row r="499">
          <cell r="A499">
            <v>520806</v>
          </cell>
          <cell r="B499" t="str">
            <v>Sunshine Children's Centre</v>
          </cell>
          <cell r="C499" t="e">
            <v>#REF!</v>
          </cell>
          <cell r="D499" t="e">
            <v>#REF!</v>
          </cell>
          <cell r="E499" t="str">
            <v>PE24 5JS</v>
          </cell>
          <cell r="F499" t="e">
            <v>#REF!</v>
          </cell>
          <cell r="G499" t="str">
            <v>As per mailing address</v>
          </cell>
          <cell r="H499" t="str">
            <v>Lisa Broomfield/ Sammie Steadman</v>
          </cell>
          <cell r="I499" t="str">
            <v>Manager/ Deputy Manager</v>
          </cell>
          <cell r="J499" t="str">
            <v>01754 811878</v>
          </cell>
          <cell r="K499" t="str">
            <v>sunshineburgh@googlemail.com</v>
          </cell>
          <cell r="L499" t="str">
            <v>High Street</v>
          </cell>
          <cell r="N499" t="str">
            <v>Burgh Le Marsh</v>
          </cell>
          <cell r="O499" t="str">
            <v>Skegness</v>
          </cell>
          <cell r="P499" t="str">
            <v>PE24 5JS</v>
          </cell>
          <cell r="R499" t="str">
            <v>Alison Evans</v>
          </cell>
          <cell r="S499">
            <v>358310</v>
          </cell>
          <cell r="T499" t="str">
            <v>Good</v>
          </cell>
          <cell r="U499">
            <v>42040</v>
          </cell>
          <cell r="V499" t="str">
            <v>Good</v>
          </cell>
          <cell r="W499">
            <v>40980</v>
          </cell>
          <cell r="X499" t="str">
            <v>FDC</v>
          </cell>
          <cell r="Y499" t="str">
            <v>Voluntary</v>
          </cell>
          <cell r="Z499" t="str">
            <v>Committee</v>
          </cell>
          <cell r="AA499" t="str">
            <v>Kara Nicholson</v>
          </cell>
          <cell r="AB499" t="str">
            <v>Charity</v>
          </cell>
          <cell r="AC499">
            <v>1094585</v>
          </cell>
          <cell r="AD499" t="str">
            <v>EYE</v>
          </cell>
          <cell r="AE499" t="str">
            <v>Yes</v>
          </cell>
          <cell r="AF499" t="str">
            <v>Yes</v>
          </cell>
          <cell r="AG499" t="str">
            <v>Yes</v>
          </cell>
          <cell r="AI499">
            <v>301422</v>
          </cell>
          <cell r="AJ499" t="str">
            <v>Yes</v>
          </cell>
          <cell r="AK499" t="str">
            <v>Yes</v>
          </cell>
          <cell r="AL499" t="str">
            <v>Yes</v>
          </cell>
        </row>
        <row r="500">
          <cell r="A500">
            <v>514428</v>
          </cell>
          <cell r="B500" t="str">
            <v>Sunshine Pre-School Great Gonerby</v>
          </cell>
          <cell r="C500" t="e">
            <v>#REF!</v>
          </cell>
          <cell r="D500" t="e">
            <v>#REF!</v>
          </cell>
          <cell r="E500" t="str">
            <v>NG31 8LS</v>
          </cell>
          <cell r="F500" t="e">
            <v>#REF!</v>
          </cell>
          <cell r="G500" t="str">
            <v>Memorial Hall, Marrattes Lane, Great Gonerby, Grantham. NG31 8LS</v>
          </cell>
          <cell r="H500" t="str">
            <v>Sallie Cook</v>
          </cell>
          <cell r="I500" t="str">
            <v>Manager</v>
          </cell>
          <cell r="J500" t="str">
            <v>07443 630503</v>
          </cell>
          <cell r="K500" t="str">
            <v>sunshineplaygroupgg@googlemail.com</v>
          </cell>
          <cell r="L500" t="str">
            <v>Memorial Hall</v>
          </cell>
          <cell r="M500" t="str">
            <v>Marrattes Lane</v>
          </cell>
          <cell r="N500" t="str">
            <v>Great Gonerby</v>
          </cell>
          <cell r="O500" t="str">
            <v>Grantham</v>
          </cell>
          <cell r="P500" t="str">
            <v>NG31 8LS</v>
          </cell>
          <cell r="R500" t="str">
            <v>Elaine Springett</v>
          </cell>
          <cell r="S500">
            <v>253581</v>
          </cell>
          <cell r="T500" t="str">
            <v>Good</v>
          </cell>
          <cell r="U500">
            <v>42313</v>
          </cell>
          <cell r="V500" t="str">
            <v>Requires Improvement</v>
          </cell>
          <cell r="W500">
            <v>41974</v>
          </cell>
          <cell r="X500" t="str">
            <v>Sessional</v>
          </cell>
          <cell r="Y500" t="str">
            <v>Private</v>
          </cell>
          <cell r="Z500" t="str">
            <v>Private Owner</v>
          </cell>
          <cell r="AA500" t="str">
            <v>n/a</v>
          </cell>
          <cell r="AB500" t="str">
            <v>Charity</v>
          </cell>
          <cell r="AC500">
            <v>1036703</v>
          </cell>
          <cell r="AD500" t="str">
            <v>EYE</v>
          </cell>
          <cell r="AE500" t="str">
            <v>Yes</v>
          </cell>
          <cell r="AF500" t="str">
            <v>No</v>
          </cell>
          <cell r="AG500" t="str">
            <v xml:space="preserve">Yes </v>
          </cell>
          <cell r="AI500">
            <v>302038</v>
          </cell>
          <cell r="AJ500" t="str">
            <v>No</v>
          </cell>
          <cell r="AK500" t="str">
            <v>No</v>
          </cell>
          <cell r="AL500" t="str">
            <v>No</v>
          </cell>
        </row>
        <row r="501">
          <cell r="A501" t="str">
            <v>N/A</v>
          </cell>
          <cell r="B501" t="str">
            <v>Susan Garner</v>
          </cell>
          <cell r="C501" t="e">
            <v>#REF!</v>
          </cell>
          <cell r="D501" t="e">
            <v>#REF!</v>
          </cell>
          <cell r="E501" t="str">
            <v>LN5 9BB</v>
          </cell>
          <cell r="F501" t="e">
            <v>#REF!</v>
          </cell>
          <cell r="G501" t="str">
            <v>As per mailing address</v>
          </cell>
          <cell r="H501" t="str">
            <v>Susan Garner</v>
          </cell>
          <cell r="I501" t="str">
            <v>Childminder</v>
          </cell>
          <cell r="J501" t="str">
            <v>01522887177</v>
          </cell>
          <cell r="K501" t="str">
            <v>sgarner45@hotmail.com</v>
          </cell>
          <cell r="L501" t="str">
            <v>20 Hollywell Road</v>
          </cell>
          <cell r="M501" t="str">
            <v>Brant Road</v>
          </cell>
          <cell r="O501" t="str">
            <v>Lincoln</v>
          </cell>
          <cell r="P501" t="str">
            <v>LN5 9BB</v>
          </cell>
          <cell r="S501">
            <v>466892</v>
          </cell>
          <cell r="T501" t="str">
            <v>Good</v>
          </cell>
          <cell r="U501">
            <v>42451</v>
          </cell>
          <cell r="V501" t="str">
            <v>Not Met</v>
          </cell>
          <cell r="W501">
            <v>41845</v>
          </cell>
          <cell r="X501" t="str">
            <v>Childminder</v>
          </cell>
          <cell r="Y501" t="str">
            <v>Childminder</v>
          </cell>
          <cell r="Z501" t="str">
            <v>Childminder</v>
          </cell>
          <cell r="AA501" t="str">
            <v>n/a</v>
          </cell>
          <cell r="AB501" t="str">
            <v>Sole Trader</v>
          </cell>
          <cell r="AD501" t="str">
            <v>Non EYE</v>
          </cell>
          <cell r="AE501" t="str">
            <v>Non EYE</v>
          </cell>
          <cell r="AF501" t="str">
            <v>No</v>
          </cell>
          <cell r="AG501" t="str">
            <v>No</v>
          </cell>
          <cell r="AI501" t="str">
            <v>Non EYE</v>
          </cell>
        </row>
        <row r="502">
          <cell r="A502">
            <v>684152</v>
          </cell>
          <cell r="B502" t="str">
            <v>Susan Green</v>
          </cell>
          <cell r="C502" t="e">
            <v>#REF!</v>
          </cell>
          <cell r="D502" t="e">
            <v>#REF!</v>
          </cell>
          <cell r="E502" t="str">
            <v>LN5 8SE</v>
          </cell>
          <cell r="F502" t="e">
            <v>#REF!</v>
          </cell>
          <cell r="G502" t="str">
            <v>As per mailing address</v>
          </cell>
          <cell r="H502" t="str">
            <v>Susan Green</v>
          </cell>
          <cell r="I502" t="str">
            <v>Childminder</v>
          </cell>
          <cell r="J502" t="str">
            <v xml:space="preserve">01522 534974 </v>
          </cell>
          <cell r="K502" t="str">
            <v>suegreen1960@btinternet.com</v>
          </cell>
          <cell r="L502" t="str">
            <v>24 Chiltern Road</v>
          </cell>
          <cell r="O502" t="str">
            <v>Lincoln</v>
          </cell>
          <cell r="P502" t="str">
            <v>LN5 8SE</v>
          </cell>
          <cell r="R502" t="str">
            <v>Susan Green</v>
          </cell>
          <cell r="S502">
            <v>260490</v>
          </cell>
          <cell r="T502" t="str">
            <v>Good</v>
          </cell>
          <cell r="U502">
            <v>42542</v>
          </cell>
          <cell r="X502" t="str">
            <v>Childminder</v>
          </cell>
          <cell r="Y502" t="str">
            <v>Childminder</v>
          </cell>
          <cell r="Z502" t="str">
            <v>Childminder</v>
          </cell>
          <cell r="AA502" t="str">
            <v>n/a</v>
          </cell>
          <cell r="AB502" t="str">
            <v>Sole Trader</v>
          </cell>
          <cell r="AD502" t="str">
            <v>EYE</v>
          </cell>
          <cell r="AE502" t="str">
            <v>Yes</v>
          </cell>
          <cell r="AF502" t="str">
            <v>Yes</v>
          </cell>
          <cell r="AG502" t="str">
            <v>Yes</v>
          </cell>
          <cell r="AI502">
            <v>330222</v>
          </cell>
        </row>
        <row r="503">
          <cell r="A503">
            <v>683776</v>
          </cell>
          <cell r="B503" t="str">
            <v>Susanne Rice</v>
          </cell>
          <cell r="C503" t="e">
            <v>#REF!</v>
          </cell>
          <cell r="D503" t="e">
            <v>#REF!</v>
          </cell>
          <cell r="E503" t="str">
            <v>LN6 0UL</v>
          </cell>
          <cell r="F503" t="e">
            <v>#REF!</v>
          </cell>
          <cell r="G503" t="str">
            <v>As per mailing address</v>
          </cell>
          <cell r="H503" t="str">
            <v>Susanne Rice</v>
          </cell>
          <cell r="I503" t="str">
            <v>Childminder</v>
          </cell>
          <cell r="J503" t="str">
            <v>01522 805887/ 07988 891226</v>
          </cell>
          <cell r="K503" t="str">
            <v>mylittlepuddings@gmail.com</v>
          </cell>
          <cell r="L503" t="str">
            <v>21 Mallory Close</v>
          </cell>
          <cell r="O503" t="str">
            <v>Lincoln</v>
          </cell>
          <cell r="P503" t="str">
            <v>LN6 0UL</v>
          </cell>
          <cell r="S503">
            <v>347704</v>
          </cell>
          <cell r="T503" t="str">
            <v>Outstanding</v>
          </cell>
          <cell r="U503">
            <v>42180</v>
          </cell>
          <cell r="V503" t="str">
            <v>Good</v>
          </cell>
          <cell r="W503">
            <v>40631</v>
          </cell>
          <cell r="X503" t="str">
            <v>Childminder</v>
          </cell>
          <cell r="Y503" t="str">
            <v>Childminder</v>
          </cell>
          <cell r="Z503" t="str">
            <v>Childminder</v>
          </cell>
          <cell r="AA503" t="str">
            <v>n/a</v>
          </cell>
          <cell r="AB503" t="str">
            <v>Sole Trader</v>
          </cell>
          <cell r="AD503" t="str">
            <v>EYE</v>
          </cell>
          <cell r="AE503" t="str">
            <v>Yes</v>
          </cell>
          <cell r="AF503" t="str">
            <v>No</v>
          </cell>
          <cell r="AG503" t="str">
            <v>Yes</v>
          </cell>
          <cell r="AI503">
            <v>306540</v>
          </cell>
          <cell r="AJ503" t="str">
            <v>No</v>
          </cell>
          <cell r="AK503" t="str">
            <v>No</v>
          </cell>
          <cell r="AL503" t="str">
            <v>No</v>
          </cell>
        </row>
        <row r="504">
          <cell r="A504">
            <v>581263</v>
          </cell>
          <cell r="B504" t="str">
            <v>Sutton St James Playgroup</v>
          </cell>
          <cell r="C504" t="e">
            <v>#REF!</v>
          </cell>
          <cell r="D504" t="e">
            <v>#REF!</v>
          </cell>
          <cell r="E504" t="str">
            <v>PE12 0JG</v>
          </cell>
          <cell r="F504" t="e">
            <v>#REF!</v>
          </cell>
          <cell r="G504" t="str">
            <v>As per mailing address</v>
          </cell>
          <cell r="H504" t="str">
            <v>Caron Bishop</v>
          </cell>
          <cell r="I504" t="str">
            <v>Manager</v>
          </cell>
          <cell r="J504" t="str">
            <v>01945 440000</v>
          </cell>
          <cell r="K504" t="str">
            <v>suttonstjamesplaygroup@googlemail.com</v>
          </cell>
          <cell r="L504" t="str">
            <v>Sutton St James County Primary School</v>
          </cell>
          <cell r="M504" t="str">
            <v>Bells Drove</v>
          </cell>
          <cell r="O504" t="str">
            <v>Sutton St James</v>
          </cell>
          <cell r="P504" t="str">
            <v>PE12 0JG</v>
          </cell>
          <cell r="R504" t="str">
            <v>Caron Bishop</v>
          </cell>
          <cell r="S504">
            <v>253629</v>
          </cell>
          <cell r="T504" t="str">
            <v>Good</v>
          </cell>
          <cell r="U504">
            <v>42117</v>
          </cell>
          <cell r="V504" t="str">
            <v>Good</v>
          </cell>
          <cell r="W504">
            <v>40340</v>
          </cell>
          <cell r="X504" t="str">
            <v>Sessional</v>
          </cell>
          <cell r="Y504" t="str">
            <v>Voluntary</v>
          </cell>
          <cell r="Z504" t="str">
            <v>Committee</v>
          </cell>
          <cell r="AA504" t="str">
            <v>Sandra Horsfield</v>
          </cell>
          <cell r="AB504" t="str">
            <v>Charity</v>
          </cell>
          <cell r="AC504">
            <v>1076912</v>
          </cell>
          <cell r="AD504" t="str">
            <v>EYE</v>
          </cell>
          <cell r="AE504" t="str">
            <v>Yes</v>
          </cell>
          <cell r="AF504" t="str">
            <v>No</v>
          </cell>
          <cell r="AG504" t="str">
            <v>Yes</v>
          </cell>
          <cell r="AI504">
            <v>301429</v>
          </cell>
          <cell r="AJ504" t="str">
            <v>No</v>
          </cell>
          <cell r="AK504" t="str">
            <v>No</v>
          </cell>
          <cell r="AL504" t="str">
            <v>No</v>
          </cell>
        </row>
        <row r="505">
          <cell r="A505">
            <v>515525</v>
          </cell>
          <cell r="B505" t="str">
            <v>Sutton-on-Sea Sandcastles Preschool</v>
          </cell>
          <cell r="C505" t="e">
            <v>#REF!</v>
          </cell>
          <cell r="D505" t="e">
            <v>#REF!</v>
          </cell>
          <cell r="E505" t="str">
            <v>LN12 2JB</v>
          </cell>
          <cell r="F505" t="e">
            <v>#REF!</v>
          </cell>
          <cell r="G505" t="str">
            <v>St Clements Church Hall, Church Lane, Sutton on Sea. LN12 2JB</v>
          </cell>
          <cell r="H505" t="str">
            <v>Jackie Millward</v>
          </cell>
          <cell r="I505" t="str">
            <v>Manager</v>
          </cell>
          <cell r="J505" t="str">
            <v>07807 032445</v>
          </cell>
          <cell r="K505" t="str">
            <v>sandcastles.sutton@outlook.com</v>
          </cell>
          <cell r="L505" t="str">
            <v>3 Shelley Close</v>
          </cell>
          <cell r="O505" t="str">
            <v>Sutton-on-sea</v>
          </cell>
          <cell r="P505" t="str">
            <v>LN12 2HD</v>
          </cell>
          <cell r="Q505" t="str">
            <v>Marisco Playgroup</v>
          </cell>
          <cell r="R505" t="str">
            <v>Karen Sommers</v>
          </cell>
          <cell r="S505">
            <v>449355</v>
          </cell>
          <cell r="T505" t="str">
            <v>Good</v>
          </cell>
          <cell r="U505">
            <v>42391</v>
          </cell>
          <cell r="V505" t="str">
            <v>Satisfactory</v>
          </cell>
          <cell r="W505">
            <v>41296</v>
          </cell>
          <cell r="X505" t="str">
            <v>Sessional</v>
          </cell>
          <cell r="Y505" t="str">
            <v>Private</v>
          </cell>
          <cell r="Z505" t="str">
            <v>Private Owner</v>
          </cell>
          <cell r="AA505" t="str">
            <v>n/a</v>
          </cell>
          <cell r="AB505" t="str">
            <v>Sole Trader</v>
          </cell>
          <cell r="AC505" t="str">
            <v>JACKIE MILWARD</v>
          </cell>
          <cell r="AD505" t="str">
            <v>EYE</v>
          </cell>
          <cell r="AE505" t="str">
            <v>Yes</v>
          </cell>
          <cell r="AF505" t="str">
            <v>No</v>
          </cell>
          <cell r="AG505" t="str">
            <v>Yes</v>
          </cell>
          <cell r="AI505">
            <v>300914</v>
          </cell>
          <cell r="AJ505" t="str">
            <v>No</v>
          </cell>
          <cell r="AK505" t="str">
            <v>No</v>
          </cell>
          <cell r="AL505" t="str">
            <v>No</v>
          </cell>
        </row>
        <row r="506">
          <cell r="A506" t="str">
            <v>N/A</v>
          </cell>
          <cell r="B506" t="str">
            <v>Suzan Drakes</v>
          </cell>
          <cell r="C506" t="e">
            <v>#REF!</v>
          </cell>
          <cell r="D506" t="e">
            <v>#REF!</v>
          </cell>
          <cell r="E506" t="str">
            <v>LN6 7YH</v>
          </cell>
          <cell r="F506" t="e">
            <v>#REF!</v>
          </cell>
          <cell r="G506" t="str">
            <v>As per mailing address</v>
          </cell>
          <cell r="H506" t="str">
            <v>Suzan Drakes</v>
          </cell>
          <cell r="I506" t="str">
            <v>Childminder</v>
          </cell>
          <cell r="J506" t="str">
            <v>01522 859472/ 07943 869456</v>
          </cell>
          <cell r="K506" t="str">
            <v>suzandrakes@yahoo.co.uk</v>
          </cell>
          <cell r="L506" t="str">
            <v>2 Burghley Close</v>
          </cell>
          <cell r="O506" t="str">
            <v>Lincoln</v>
          </cell>
          <cell r="P506" t="str">
            <v>LN6 7YH</v>
          </cell>
          <cell r="S506">
            <v>241323</v>
          </cell>
          <cell r="T506" t="str">
            <v>Requires Improvement</v>
          </cell>
          <cell r="U506">
            <v>42214</v>
          </cell>
          <cell r="V506" t="str">
            <v>Good</v>
          </cell>
          <cell r="W506">
            <v>40028</v>
          </cell>
          <cell r="X506" t="str">
            <v>Childminder</v>
          </cell>
          <cell r="Y506" t="str">
            <v>Childminder</v>
          </cell>
          <cell r="Z506" t="str">
            <v>Childminder</v>
          </cell>
          <cell r="AA506" t="str">
            <v>n/a</v>
          </cell>
          <cell r="AB506" t="str">
            <v>Sole Trader</v>
          </cell>
          <cell r="AD506" t="str">
            <v>Non EYE</v>
          </cell>
          <cell r="AE506" t="str">
            <v>Non EYE</v>
          </cell>
          <cell r="AF506" t="str">
            <v>No</v>
          </cell>
          <cell r="AG506" t="str">
            <v>No</v>
          </cell>
          <cell r="AH506" t="str">
            <v>Yes</v>
          </cell>
          <cell r="AI506" t="str">
            <v>Non EYE</v>
          </cell>
          <cell r="AJ506" t="str">
            <v>No</v>
          </cell>
          <cell r="AK506" t="str">
            <v>No</v>
          </cell>
          <cell r="AL506" t="str">
            <v>No</v>
          </cell>
        </row>
        <row r="507">
          <cell r="A507">
            <v>684135</v>
          </cell>
          <cell r="B507" t="str">
            <v>Suzanne Jane Swann</v>
          </cell>
          <cell r="C507" t="e">
            <v>#REF!</v>
          </cell>
          <cell r="D507" t="e">
            <v>#REF!</v>
          </cell>
          <cell r="E507" t="str">
            <v>PE9 2UN</v>
          </cell>
          <cell r="F507" t="e">
            <v>#REF!</v>
          </cell>
          <cell r="G507" t="str">
            <v>As per mailing address</v>
          </cell>
          <cell r="H507" t="str">
            <v>Suzanne Jane Swann</v>
          </cell>
          <cell r="I507" t="str">
            <v>Childminder</v>
          </cell>
          <cell r="J507" t="str">
            <v xml:space="preserve">01780 482032 </v>
          </cell>
          <cell r="K507" t="str">
            <v>sjswann@live.co.uk</v>
          </cell>
          <cell r="L507" t="str">
            <v xml:space="preserve">39 Chatsworth Road </v>
          </cell>
          <cell r="O507" t="str">
            <v xml:space="preserve">Stamford </v>
          </cell>
          <cell r="P507" t="str">
            <v>PE9 2UN</v>
          </cell>
          <cell r="R507" t="str">
            <v>Suzanne Jane swann</v>
          </cell>
          <cell r="S507">
            <v>356650</v>
          </cell>
          <cell r="T507" t="str">
            <v>Good</v>
          </cell>
          <cell r="U507">
            <v>42289</v>
          </cell>
          <cell r="X507" t="str">
            <v>Childminder</v>
          </cell>
          <cell r="Y507" t="str">
            <v>Childminder</v>
          </cell>
          <cell r="Z507" t="str">
            <v>Childminder</v>
          </cell>
          <cell r="AA507" t="str">
            <v>n/a</v>
          </cell>
          <cell r="AB507" t="str">
            <v>Sole Trader</v>
          </cell>
          <cell r="AD507" t="str">
            <v>EYE</v>
          </cell>
          <cell r="AE507" t="str">
            <v>Yes</v>
          </cell>
          <cell r="AF507" t="str">
            <v>No</v>
          </cell>
          <cell r="AG507" t="str">
            <v>Yes</v>
          </cell>
          <cell r="AI507">
            <v>327989</v>
          </cell>
        </row>
        <row r="508">
          <cell r="A508">
            <v>546430</v>
          </cell>
          <cell r="B508" t="str">
            <v>Swallows Nest Preschool</v>
          </cell>
          <cell r="C508" t="e">
            <v>#REF!</v>
          </cell>
          <cell r="D508" t="e">
            <v>#REF!</v>
          </cell>
          <cell r="E508" t="str">
            <v>LN6 7EP</v>
          </cell>
          <cell r="F508" t="e">
            <v>#REF!</v>
          </cell>
          <cell r="G508" t="str">
            <v>As per mailing address</v>
          </cell>
          <cell r="H508" t="str">
            <v>Julia Coulson and  Vanessa Harrison</v>
          </cell>
          <cell r="I508" t="str">
            <v>Managers</v>
          </cell>
          <cell r="J508" t="str">
            <v>07808 021505</v>
          </cell>
          <cell r="K508" t="str">
            <v>swallowsnestpreschool@ntlworld.com</v>
          </cell>
          <cell r="L508" t="str">
            <v>St Georges Church Community Hall</v>
          </cell>
          <cell r="M508" t="str">
            <v>Eastbrook Road</v>
          </cell>
          <cell r="O508" t="str">
            <v>Lincoln</v>
          </cell>
          <cell r="P508" t="str">
            <v>LN6 7EP</v>
          </cell>
          <cell r="S508">
            <v>253511</v>
          </cell>
          <cell r="T508" t="str">
            <v>Good</v>
          </cell>
          <cell r="U508">
            <v>40630</v>
          </cell>
          <cell r="V508" t="str">
            <v>Good</v>
          </cell>
          <cell r="W508">
            <v>39373</v>
          </cell>
          <cell r="X508" t="str">
            <v>Sessional</v>
          </cell>
          <cell r="Y508" t="str">
            <v>Voluntary</v>
          </cell>
          <cell r="Z508" t="str">
            <v>Committee</v>
          </cell>
          <cell r="AB508" t="str">
            <v>Charity</v>
          </cell>
          <cell r="AC508">
            <v>1144018</v>
          </cell>
          <cell r="AD508" t="str">
            <v>EYE</v>
          </cell>
          <cell r="AE508" t="str">
            <v>Yes</v>
          </cell>
          <cell r="AF508" t="str">
            <v>No</v>
          </cell>
          <cell r="AG508" t="str">
            <v>Yes</v>
          </cell>
          <cell r="AI508">
            <v>302707</v>
          </cell>
          <cell r="AJ508" t="str">
            <v>No</v>
          </cell>
          <cell r="AK508" t="str">
            <v>No</v>
          </cell>
          <cell r="AL508" t="str">
            <v>No</v>
          </cell>
        </row>
        <row r="509">
          <cell r="A509">
            <v>512507</v>
          </cell>
          <cell r="B509" t="str">
            <v>Swinderby Preschool Playgroup</v>
          </cell>
          <cell r="C509" t="e">
            <v>#REF!</v>
          </cell>
          <cell r="D509" t="e">
            <v>#REF!</v>
          </cell>
          <cell r="E509" t="str">
            <v>LN6 9LU</v>
          </cell>
          <cell r="F509" t="e">
            <v>#REF!</v>
          </cell>
          <cell r="G509" t="str">
            <v>The Playroom, Swinderby C of E School, High Street, Swinderby, LN6 9LU</v>
          </cell>
          <cell r="H509" t="str">
            <v>Zoe Steadman</v>
          </cell>
          <cell r="I509" t="str">
            <v>Manager</v>
          </cell>
          <cell r="J509" t="str">
            <v>01522 778997</v>
          </cell>
          <cell r="K509" t="str">
            <v>swinderbypg@googlemail.com</v>
          </cell>
          <cell r="L509" t="str">
            <v>27 Eagle Road</v>
          </cell>
          <cell r="N509" t="str">
            <v>North Scarle</v>
          </cell>
          <cell r="O509" t="str">
            <v>Lincoln</v>
          </cell>
          <cell r="P509" t="str">
            <v>LN6 9EW</v>
          </cell>
          <cell r="R509" t="str">
            <v>Julie Treadwell / Sharon Marshall</v>
          </cell>
          <cell r="S509">
            <v>253754</v>
          </cell>
          <cell r="T509" t="str">
            <v>Good</v>
          </cell>
          <cell r="U509">
            <v>42345</v>
          </cell>
          <cell r="V509" t="str">
            <v>Good</v>
          </cell>
          <cell r="W509">
            <v>40994</v>
          </cell>
          <cell r="X509" t="str">
            <v>FDC</v>
          </cell>
          <cell r="Y509" t="str">
            <v>Voluntary</v>
          </cell>
          <cell r="Z509" t="str">
            <v>Committee</v>
          </cell>
          <cell r="AA509" t="str">
            <v>Rachel Gagg</v>
          </cell>
          <cell r="AB509" t="str">
            <v>Charity</v>
          </cell>
          <cell r="AC509">
            <v>1040254</v>
          </cell>
          <cell r="AD509" t="str">
            <v>EYE</v>
          </cell>
          <cell r="AE509" t="str">
            <v>Yes</v>
          </cell>
          <cell r="AF509" t="str">
            <v>No</v>
          </cell>
          <cell r="AG509" t="str">
            <v>Yes</v>
          </cell>
          <cell r="AI509">
            <v>314113</v>
          </cell>
          <cell r="AJ509" t="str">
            <v>No</v>
          </cell>
          <cell r="AK509" t="str">
            <v>No</v>
          </cell>
          <cell r="AL509" t="str">
            <v>No</v>
          </cell>
        </row>
        <row r="510">
          <cell r="A510">
            <v>522691</v>
          </cell>
          <cell r="B510" t="str">
            <v>Swineshead Pre school Centre</v>
          </cell>
          <cell r="C510" t="e">
            <v>#REF!</v>
          </cell>
          <cell r="D510" t="e">
            <v>#REF!</v>
          </cell>
          <cell r="E510" t="str">
            <v>PE20 3LZ</v>
          </cell>
          <cell r="F510" t="e">
            <v>#REF!</v>
          </cell>
          <cell r="G510" t="str">
            <v>As per mailing address</v>
          </cell>
          <cell r="H510" t="str">
            <v>Carolynn Fletcher</v>
          </cell>
          <cell r="I510" t="str">
            <v>Supervisor</v>
          </cell>
          <cell r="J510" t="str">
            <v>01205 820395</v>
          </cell>
          <cell r="K510" t="str">
            <v>swinesheadpreschool@googlemail.com</v>
          </cell>
          <cell r="L510" t="str">
            <v>North End</v>
          </cell>
          <cell r="N510" t="str">
            <v>Swineshead</v>
          </cell>
          <cell r="O510" t="str">
            <v>Boston</v>
          </cell>
          <cell r="P510" t="str">
            <v>PE20 3LZ</v>
          </cell>
          <cell r="S510">
            <v>253656</v>
          </cell>
          <cell r="T510" t="str">
            <v>Outstanding</v>
          </cell>
          <cell r="U510">
            <v>41464</v>
          </cell>
          <cell r="V510" t="str">
            <v>Good</v>
          </cell>
          <cell r="W510">
            <v>39821</v>
          </cell>
          <cell r="X510" t="str">
            <v>FDC</v>
          </cell>
          <cell r="Y510" t="str">
            <v>Voluntary</v>
          </cell>
          <cell r="Z510" t="str">
            <v>Committee</v>
          </cell>
          <cell r="AA510" t="str">
            <v>Rachael Ball</v>
          </cell>
          <cell r="AB510" t="str">
            <v>Charity</v>
          </cell>
          <cell r="AC510">
            <v>1049011</v>
          </cell>
          <cell r="AD510" t="str">
            <v>EYE</v>
          </cell>
          <cell r="AE510" t="str">
            <v>Yes</v>
          </cell>
          <cell r="AF510" t="str">
            <v>No</v>
          </cell>
          <cell r="AG510" t="str">
            <v>Yes</v>
          </cell>
          <cell r="AI510">
            <v>302039</v>
          </cell>
          <cell r="AJ510" t="str">
            <v>No</v>
          </cell>
          <cell r="AK510" t="str">
            <v>No</v>
          </cell>
          <cell r="AL510" t="str">
            <v>Yes</v>
          </cell>
        </row>
        <row r="511">
          <cell r="A511">
            <v>684014</v>
          </cell>
          <cell r="B511" t="str">
            <v>Taryn Smith Childminder</v>
          </cell>
          <cell r="C511" t="e">
            <v>#REF!</v>
          </cell>
          <cell r="D511" t="e">
            <v>#REF!</v>
          </cell>
          <cell r="E511" t="str">
            <v>LN4 3LN</v>
          </cell>
          <cell r="F511" t="e">
            <v>#REF!</v>
          </cell>
          <cell r="G511" t="str">
            <v>As per mailing address</v>
          </cell>
          <cell r="H511" t="str">
            <v>Taryn Smith</v>
          </cell>
          <cell r="I511" t="str">
            <v>Childminder</v>
          </cell>
          <cell r="J511" t="str">
            <v>07841 817653</v>
          </cell>
          <cell r="K511" t="str">
            <v>taryn.smith2612@yahoo.co.uk</v>
          </cell>
          <cell r="L511" t="str">
            <v>12 Howard Road</v>
          </cell>
          <cell r="M511" t="str">
            <v>Ashby De La Launde</v>
          </cell>
          <cell r="O511" t="str">
            <v>Lincoln</v>
          </cell>
          <cell r="P511" t="str">
            <v>LN4 3LN</v>
          </cell>
          <cell r="S511">
            <v>438492</v>
          </cell>
          <cell r="T511" t="str">
            <v>Good</v>
          </cell>
          <cell r="U511">
            <v>41057</v>
          </cell>
          <cell r="X511" t="str">
            <v>Childminder</v>
          </cell>
          <cell r="Y511" t="str">
            <v>Childminder</v>
          </cell>
          <cell r="Z511" t="str">
            <v>Childminder</v>
          </cell>
          <cell r="AA511" t="str">
            <v>n/a</v>
          </cell>
          <cell r="AB511" t="str">
            <v>Sole Trader</v>
          </cell>
          <cell r="AD511" t="str">
            <v>EYE</v>
          </cell>
          <cell r="AE511" t="str">
            <v>Yes</v>
          </cell>
          <cell r="AF511" t="str">
            <v>Yes</v>
          </cell>
          <cell r="AG511" t="str">
            <v>Yes</v>
          </cell>
          <cell r="AI511">
            <v>323872</v>
          </cell>
          <cell r="AJ511" t="str">
            <v>No</v>
          </cell>
          <cell r="AK511" t="str">
            <v>No</v>
          </cell>
          <cell r="AL511" t="str">
            <v>No</v>
          </cell>
        </row>
        <row r="512">
          <cell r="A512">
            <v>520801</v>
          </cell>
          <cell r="B512" t="str">
            <v>Teddy Bears Day Nursery</v>
          </cell>
          <cell r="C512" t="e">
            <v>#REF!</v>
          </cell>
          <cell r="D512" t="e">
            <v>#REF!</v>
          </cell>
          <cell r="E512" t="str">
            <v>LN4 2PZ</v>
          </cell>
          <cell r="F512" t="e">
            <v>#REF!</v>
          </cell>
          <cell r="G512" t="str">
            <v>As per mailing address</v>
          </cell>
          <cell r="H512" t="str">
            <v>Pamela Sidebottom/ Emma Falconer</v>
          </cell>
          <cell r="I512" t="str">
            <v>Manager</v>
          </cell>
          <cell r="J512" t="str">
            <v>01522 511505</v>
          </cell>
          <cell r="K512" t="str">
            <v>info@teddybears-daynursery.com</v>
          </cell>
          <cell r="L512" t="str">
            <v>91 Grantham Road</v>
          </cell>
          <cell r="N512" t="str">
            <v>Bracebridge Heath</v>
          </cell>
          <cell r="O512" t="str">
            <v>Lincoln</v>
          </cell>
          <cell r="P512" t="str">
            <v>LN4 2PZ</v>
          </cell>
          <cell r="S512">
            <v>417037</v>
          </cell>
          <cell r="T512" t="str">
            <v>Good</v>
          </cell>
          <cell r="U512">
            <v>42303</v>
          </cell>
          <cell r="V512" t="str">
            <v>Good</v>
          </cell>
          <cell r="W512">
            <v>40836</v>
          </cell>
          <cell r="X512" t="str">
            <v>FDC</v>
          </cell>
          <cell r="Y512" t="str">
            <v>Private</v>
          </cell>
          <cell r="Z512" t="str">
            <v>Private Owner</v>
          </cell>
          <cell r="AA512" t="str">
            <v>n/a</v>
          </cell>
          <cell r="AB512" t="str">
            <v>Partnership</v>
          </cell>
          <cell r="AC512" t="str">
            <v>EMMA FALCONER AND PAM SIDEBOTTOM</v>
          </cell>
          <cell r="AD512" t="str">
            <v>EYE</v>
          </cell>
          <cell r="AE512" t="str">
            <v>Yes</v>
          </cell>
          <cell r="AF512" t="str">
            <v>Yes</v>
          </cell>
          <cell r="AG512" t="str">
            <v>Yes</v>
          </cell>
          <cell r="AI512">
            <v>301460</v>
          </cell>
          <cell r="AJ512" t="str">
            <v>No</v>
          </cell>
          <cell r="AK512" t="str">
            <v>No</v>
          </cell>
          <cell r="AL512" t="str">
            <v>No</v>
          </cell>
        </row>
        <row r="513">
          <cell r="A513">
            <v>684060</v>
          </cell>
          <cell r="B513" t="str">
            <v>Teresa Betts childminding services</v>
          </cell>
          <cell r="C513" t="e">
            <v>#REF!</v>
          </cell>
          <cell r="D513" t="e">
            <v>#REF!</v>
          </cell>
          <cell r="E513" t="str">
            <v>NG34 9FF</v>
          </cell>
          <cell r="F513" t="e">
            <v>#REF!</v>
          </cell>
          <cell r="G513" t="str">
            <v>As per mailing address</v>
          </cell>
          <cell r="H513" t="str">
            <v>Teresa Betts</v>
          </cell>
          <cell r="I513" t="str">
            <v>Childminder</v>
          </cell>
          <cell r="J513" t="str">
            <v>01526 830517</v>
          </cell>
          <cell r="K513" t="str">
            <v>teresajbetts@aol.com</v>
          </cell>
          <cell r="L513" t="str">
            <v>60 Elmtree Road</v>
          </cell>
          <cell r="N513" t="str">
            <v>Ruskington</v>
          </cell>
          <cell r="O513" t="str">
            <v>Lincoln</v>
          </cell>
          <cell r="P513" t="str">
            <v>NG34 9FF</v>
          </cell>
          <cell r="S513">
            <v>209090</v>
          </cell>
          <cell r="T513" t="str">
            <v xml:space="preserve">Outstanding </v>
          </cell>
          <cell r="U513">
            <v>42292</v>
          </cell>
          <cell r="V513" t="str">
            <v>Good</v>
          </cell>
          <cell r="W513">
            <v>42136</v>
          </cell>
          <cell r="X513" t="str">
            <v>Childminder</v>
          </cell>
          <cell r="Y513" t="str">
            <v>Childminder</v>
          </cell>
          <cell r="Z513" t="str">
            <v>Childminder</v>
          </cell>
          <cell r="AA513" t="str">
            <v>n/a</v>
          </cell>
          <cell r="AB513" t="str">
            <v>Sole Trader</v>
          </cell>
          <cell r="AD513" t="str">
            <v>EYE</v>
          </cell>
          <cell r="AE513" t="str">
            <v>yes</v>
          </cell>
          <cell r="AF513" t="str">
            <v>Yes</v>
          </cell>
          <cell r="AG513" t="str">
            <v>Yes</v>
          </cell>
          <cell r="AI513">
            <v>322338</v>
          </cell>
          <cell r="AJ513" t="str">
            <v>No</v>
          </cell>
          <cell r="AK513" t="str">
            <v>Yes</v>
          </cell>
          <cell r="AL513" t="str">
            <v>No</v>
          </cell>
        </row>
        <row r="514">
          <cell r="A514">
            <v>519681</v>
          </cell>
          <cell r="B514" t="str">
            <v>Tetney Preschool Playgroup</v>
          </cell>
          <cell r="C514" t="e">
            <v>#REF!</v>
          </cell>
          <cell r="D514" t="e">
            <v>#REF!</v>
          </cell>
          <cell r="E514" t="str">
            <v>DN36 5NG</v>
          </cell>
          <cell r="F514" t="e">
            <v>#REF!</v>
          </cell>
          <cell r="G514" t="str">
            <v>As per mailing address</v>
          </cell>
          <cell r="H514" t="str">
            <v>Jenny Harris</v>
          </cell>
          <cell r="I514" t="str">
            <v>Manager</v>
          </cell>
          <cell r="J514" t="str">
            <v xml:space="preserve">01472 211447/ 07913 843599 </v>
          </cell>
          <cell r="K514" t="str">
            <v>tetney.preschool@yahoo.co.uk</v>
          </cell>
          <cell r="L514" t="str">
            <v>Tetney Primary School</v>
          </cell>
          <cell r="M514" t="str">
            <v>Humberston Road</v>
          </cell>
          <cell r="N514" t="str">
            <v>Tetney</v>
          </cell>
          <cell r="O514" t="str">
            <v>Grimsby</v>
          </cell>
          <cell r="P514" t="str">
            <v>DN36 5NG</v>
          </cell>
          <cell r="S514">
            <v>455239</v>
          </cell>
          <cell r="T514" t="str">
            <v>Good</v>
          </cell>
          <cell r="U514">
            <v>41383</v>
          </cell>
          <cell r="V514" t="str">
            <v>Good</v>
          </cell>
          <cell r="W514">
            <v>39933</v>
          </cell>
          <cell r="X514" t="str">
            <v>Sessional</v>
          </cell>
          <cell r="Y514" t="str">
            <v>Voluntary</v>
          </cell>
          <cell r="Z514" t="str">
            <v>Committee</v>
          </cell>
          <cell r="AA514" t="str">
            <v>Lucie Clements</v>
          </cell>
          <cell r="AB514" t="str">
            <v>Charity</v>
          </cell>
          <cell r="AC514">
            <v>1109824</v>
          </cell>
          <cell r="AD514" t="str">
            <v>EYE</v>
          </cell>
          <cell r="AE514" t="str">
            <v>Yes</v>
          </cell>
          <cell r="AF514" t="str">
            <v>No</v>
          </cell>
          <cell r="AG514" t="str">
            <v>Yes</v>
          </cell>
          <cell r="AI514">
            <v>301463</v>
          </cell>
          <cell r="AJ514" t="str">
            <v>No</v>
          </cell>
          <cell r="AK514" t="str">
            <v>No</v>
          </cell>
          <cell r="AL514" t="str">
            <v>No</v>
          </cell>
        </row>
        <row r="515">
          <cell r="A515">
            <v>515293</v>
          </cell>
          <cell r="B515" t="str">
            <v xml:space="preserve">The Ark at Waddington </v>
          </cell>
          <cell r="C515" t="e">
            <v>#REF!</v>
          </cell>
          <cell r="D515" t="e">
            <v>#REF!</v>
          </cell>
          <cell r="E515" t="str">
            <v>LN5 9NX</v>
          </cell>
          <cell r="F515" t="e">
            <v>#REF!</v>
          </cell>
          <cell r="G515" t="str">
            <v>Waddington Village Hall , Mere Road, Waddington. Lincoln. LN5 9NX</v>
          </cell>
          <cell r="H515" t="str">
            <v>Sarah Jackson</v>
          </cell>
          <cell r="I515" t="str">
            <v>Manager</v>
          </cell>
          <cell r="J515" t="str">
            <v>07891 807113 / 01526 340045(out of hrs)</v>
          </cell>
          <cell r="K515" t="str">
            <v>arkwaddington@googlemail.com</v>
          </cell>
          <cell r="L515" t="str">
            <v>5 Taurus Avenue</v>
          </cell>
          <cell r="N515" t="str">
            <v>North Hykeham</v>
          </cell>
          <cell r="O515" t="str">
            <v>Lincoln</v>
          </cell>
          <cell r="P515" t="str">
            <v>LN6 9FJ</v>
          </cell>
          <cell r="R515" t="str">
            <v>Jill Corah</v>
          </cell>
          <cell r="S515">
            <v>386753</v>
          </cell>
          <cell r="T515" t="str">
            <v>Good</v>
          </cell>
          <cell r="U515">
            <v>41464</v>
          </cell>
          <cell r="V515" t="str">
            <v>Satisfactory</v>
          </cell>
          <cell r="W515">
            <v>39931</v>
          </cell>
          <cell r="X515" t="str">
            <v>FDC</v>
          </cell>
          <cell r="Y515" t="str">
            <v>Private</v>
          </cell>
          <cell r="Z515" t="str">
            <v>Private Owner</v>
          </cell>
          <cell r="AA515" t="str">
            <v>n/a</v>
          </cell>
          <cell r="AB515" t="str">
            <v>Sole Trader</v>
          </cell>
          <cell r="AC515" t="str">
            <v>JILLIAN CORAH</v>
          </cell>
          <cell r="AD515" t="str">
            <v>EYE</v>
          </cell>
          <cell r="AE515" t="str">
            <v>Yes</v>
          </cell>
          <cell r="AF515" t="str">
            <v>No</v>
          </cell>
          <cell r="AG515" t="str">
            <v>Yes</v>
          </cell>
          <cell r="AI515">
            <v>300647</v>
          </cell>
          <cell r="AJ515" t="str">
            <v>Yes</v>
          </cell>
          <cell r="AK515" t="str">
            <v>No</v>
          </cell>
          <cell r="AL515" t="str">
            <v>No</v>
          </cell>
        </row>
        <row r="516">
          <cell r="A516">
            <v>597002</v>
          </cell>
          <cell r="B516" t="str">
            <v>The Ark Nursery St Georges School Stamford</v>
          </cell>
          <cell r="C516" t="e">
            <v>#REF!</v>
          </cell>
          <cell r="D516" t="e">
            <v>#REF!</v>
          </cell>
          <cell r="E516" t="str">
            <v>PE9 1SX</v>
          </cell>
          <cell r="F516" t="e">
            <v>#REF!</v>
          </cell>
          <cell r="G516" t="str">
            <v>St Georges School Kesteven Road, Stamford. PE9 1SX</v>
          </cell>
          <cell r="H516" t="str">
            <v>Helen Watson</v>
          </cell>
          <cell r="I516" t="str">
            <v>Manager</v>
          </cell>
          <cell r="J516" t="str">
            <v>07527 806136/ 01780 482113</v>
          </cell>
          <cell r="K516" t="str">
            <v>thearkstg@gmail.com</v>
          </cell>
          <cell r="M516" t="str">
            <v xml:space="preserve">Foundry Road </v>
          </cell>
          <cell r="O516" t="str">
            <v>Stamford</v>
          </cell>
          <cell r="P516" t="str">
            <v>PE9 2PP</v>
          </cell>
          <cell r="Q516" t="str">
            <v>Meadowview Playgroup</v>
          </cell>
          <cell r="R516" t="str">
            <v>Anna Williams</v>
          </cell>
          <cell r="S516">
            <v>469076</v>
          </cell>
          <cell r="T516" t="str">
            <v>Good</v>
          </cell>
          <cell r="U516">
            <v>41732</v>
          </cell>
          <cell r="V516" t="str">
            <v>Good</v>
          </cell>
          <cell r="W516">
            <v>40948</v>
          </cell>
          <cell r="X516" t="str">
            <v>Sessional</v>
          </cell>
          <cell r="Y516" t="str">
            <v>Private</v>
          </cell>
          <cell r="Z516" t="str">
            <v>Private Owner</v>
          </cell>
          <cell r="AA516" t="str">
            <v>n/a</v>
          </cell>
          <cell r="AB516" t="str">
            <v>Sole Trader</v>
          </cell>
          <cell r="AC516" t="str">
            <v>JO O'BRYAN-TEAR</v>
          </cell>
          <cell r="AD516" t="str">
            <v>EYE</v>
          </cell>
          <cell r="AE516" t="str">
            <v>Yes</v>
          </cell>
          <cell r="AF516" t="str">
            <v>No</v>
          </cell>
          <cell r="AG516" t="str">
            <v>Yes</v>
          </cell>
          <cell r="AI516">
            <v>302702</v>
          </cell>
          <cell r="AJ516" t="str">
            <v>No</v>
          </cell>
          <cell r="AK516" t="str">
            <v>No</v>
          </cell>
          <cell r="AL516" t="str">
            <v>No</v>
          </cell>
        </row>
        <row r="517">
          <cell r="A517">
            <v>546441</v>
          </cell>
          <cell r="B517" t="str">
            <v>The Ark Nursery Stamford</v>
          </cell>
          <cell r="C517" t="e">
            <v>#REF!</v>
          </cell>
          <cell r="D517" t="e">
            <v>#REF!</v>
          </cell>
          <cell r="E517" t="str">
            <v>PE9 2PP</v>
          </cell>
          <cell r="F517" t="e">
            <v>#REF!</v>
          </cell>
          <cell r="G517" t="str">
            <v>As per mailing address</v>
          </cell>
          <cell r="H517" t="str">
            <v>Helen Watson</v>
          </cell>
          <cell r="I517" t="str">
            <v>Manager</v>
          </cell>
          <cell r="J517" t="str">
            <v>01780 482113</v>
          </cell>
          <cell r="K517" t="str">
            <v>thearknursery@keme.co.uk</v>
          </cell>
          <cell r="M517" t="str">
            <v xml:space="preserve">Foundry Road </v>
          </cell>
          <cell r="O517" t="str">
            <v>Stamford</v>
          </cell>
          <cell r="P517" t="str">
            <v>PE9 2PP</v>
          </cell>
          <cell r="R517" t="str">
            <v>Frances Graves</v>
          </cell>
          <cell r="S517">
            <v>468264</v>
          </cell>
          <cell r="T517" t="str">
            <v>Outstanding</v>
          </cell>
          <cell r="U517">
            <v>41709</v>
          </cell>
          <cell r="V517" t="str">
            <v>Outstanding</v>
          </cell>
          <cell r="W517">
            <v>39835</v>
          </cell>
          <cell r="X517" t="str">
            <v>FDC</v>
          </cell>
          <cell r="Y517" t="str">
            <v>Private</v>
          </cell>
          <cell r="Z517" t="str">
            <v>Private Owner</v>
          </cell>
          <cell r="AA517" t="str">
            <v>n/a</v>
          </cell>
          <cell r="AB517" t="str">
            <v>Sole Trader</v>
          </cell>
          <cell r="AC517" t="str">
            <v>JO O'BRYAN-TEAR</v>
          </cell>
          <cell r="AD517" t="str">
            <v>EYE</v>
          </cell>
          <cell r="AE517" t="str">
            <v>Yes</v>
          </cell>
          <cell r="AF517" t="str">
            <v>No</v>
          </cell>
          <cell r="AG517" t="str">
            <v>Yes</v>
          </cell>
          <cell r="AI517">
            <v>302702</v>
          </cell>
          <cell r="AJ517" t="str">
            <v>No</v>
          </cell>
          <cell r="AK517" t="str">
            <v>No</v>
          </cell>
          <cell r="AL517" t="str">
            <v>No</v>
          </cell>
        </row>
        <row r="518">
          <cell r="A518">
            <v>530216</v>
          </cell>
          <cell r="B518" t="str">
            <v>The Children's Garden Day Nursery and Montessori Preschool</v>
          </cell>
          <cell r="C518" t="e">
            <v>#REF!</v>
          </cell>
          <cell r="D518" t="e">
            <v>#REF!</v>
          </cell>
          <cell r="E518" t="str">
            <v>PE9 1PJ</v>
          </cell>
          <cell r="F518" t="e">
            <v>#REF!</v>
          </cell>
          <cell r="G518" t="str">
            <v>As per mailing address</v>
          </cell>
          <cell r="H518" t="str">
            <v>Mrs C Abbott</v>
          </cell>
          <cell r="I518" t="str">
            <v>Manager</v>
          </cell>
          <cell r="J518" t="str">
            <v>01780 752094</v>
          </cell>
          <cell r="K518" t="str">
            <v>thechildrensgarden@btconnect.com</v>
          </cell>
          <cell r="L518" t="str">
            <v>33 Broad Street</v>
          </cell>
          <cell r="O518" t="str">
            <v>Stamford</v>
          </cell>
          <cell r="P518" t="str">
            <v>PE9 1PJ</v>
          </cell>
          <cell r="R518" t="str">
            <v>Annabelle Ward</v>
          </cell>
          <cell r="S518">
            <v>459975</v>
          </cell>
          <cell r="T518" t="str">
            <v>Outstanding</v>
          </cell>
          <cell r="U518">
            <v>41683</v>
          </cell>
          <cell r="V518" t="str">
            <v>Good</v>
          </cell>
          <cell r="W518">
            <v>40627</v>
          </cell>
          <cell r="X518" t="str">
            <v>FDC</v>
          </cell>
          <cell r="Y518" t="str">
            <v>Private</v>
          </cell>
          <cell r="Z518" t="str">
            <v>Private Owner</v>
          </cell>
          <cell r="AA518" t="str">
            <v>n/a</v>
          </cell>
          <cell r="AB518" t="str">
            <v>Sole Trader</v>
          </cell>
          <cell r="AC518" t="str">
            <v>ED KENYON</v>
          </cell>
          <cell r="AD518" t="str">
            <v>EYE</v>
          </cell>
          <cell r="AE518" t="str">
            <v>Yes</v>
          </cell>
          <cell r="AF518" t="str">
            <v>Yes</v>
          </cell>
          <cell r="AG518" t="str">
            <v>No</v>
          </cell>
          <cell r="AI518">
            <v>303091</v>
          </cell>
          <cell r="AJ518" t="str">
            <v>No</v>
          </cell>
          <cell r="AK518" t="str">
            <v>No</v>
          </cell>
          <cell r="AL518" t="str">
            <v>No</v>
          </cell>
        </row>
        <row r="519">
          <cell r="A519">
            <v>524929</v>
          </cell>
          <cell r="B519" t="str">
            <v>The Grantham Prep. School</v>
          </cell>
          <cell r="C519" t="e">
            <v>#REF!</v>
          </cell>
          <cell r="D519" t="e">
            <v>#REF!</v>
          </cell>
          <cell r="E519" t="str">
            <v>NG31 7UF</v>
          </cell>
          <cell r="F519" t="e">
            <v>#REF!</v>
          </cell>
          <cell r="G519" t="str">
            <v>As per mailing address</v>
          </cell>
          <cell r="H519" t="str">
            <v>Mrs Korcz</v>
          </cell>
          <cell r="I519" t="str">
            <v>Teacher</v>
          </cell>
          <cell r="J519" t="str">
            <v>01476 593293</v>
          </cell>
          <cell r="K519" t="str">
            <v>contact.grantham@iesmail.com</v>
          </cell>
          <cell r="L519" t="str">
            <v>Gorse Lane</v>
          </cell>
          <cell r="O519" t="str">
            <v>Grantham</v>
          </cell>
          <cell r="P519" t="str">
            <v>NG31 7UF</v>
          </cell>
          <cell r="S519">
            <v>242204</v>
          </cell>
          <cell r="T519" t="str">
            <v>Outstanding</v>
          </cell>
          <cell r="U519">
            <v>39709</v>
          </cell>
          <cell r="X519" t="str">
            <v>IDP</v>
          </cell>
          <cell r="Y519" t="str">
            <v>Independent</v>
          </cell>
          <cell r="Z519" t="str">
            <v>Board of trustees</v>
          </cell>
          <cell r="AA519" t="str">
            <v>n/a</v>
          </cell>
          <cell r="AB519" t="str">
            <v>Companies House</v>
          </cell>
          <cell r="AC519" t="str">
            <v>03014719</v>
          </cell>
          <cell r="AD519" t="str">
            <v>EYE</v>
          </cell>
          <cell r="AE519" t="str">
            <v>Yes</v>
          </cell>
          <cell r="AF519" t="str">
            <v>No</v>
          </cell>
          <cell r="AG519" t="str">
            <v>No</v>
          </cell>
          <cell r="AI519">
            <v>300026</v>
          </cell>
          <cell r="AJ519" t="str">
            <v>Yes</v>
          </cell>
          <cell r="AK519" t="str">
            <v>Yes</v>
          </cell>
          <cell r="AL519" t="str">
            <v>Yes</v>
          </cell>
        </row>
        <row r="520">
          <cell r="A520">
            <v>683856</v>
          </cell>
          <cell r="B520" t="str">
            <v>The Home Nursery</v>
          </cell>
          <cell r="C520" t="e">
            <v>#REF!</v>
          </cell>
          <cell r="D520" t="e">
            <v>#REF!</v>
          </cell>
          <cell r="E520" t="str">
            <v>PE21 8SP</v>
          </cell>
          <cell r="F520" t="e">
            <v>#REF!</v>
          </cell>
          <cell r="G520" t="str">
            <v>As per mailing address</v>
          </cell>
          <cell r="H520" t="str">
            <v>Vicky Wilson</v>
          </cell>
          <cell r="I520" t="str">
            <v>Owner/ Manager</v>
          </cell>
          <cell r="J520" t="str">
            <v>01205 838154</v>
          </cell>
          <cell r="K520" t="str">
            <v>thehomenursery@aol.com</v>
          </cell>
          <cell r="L520" t="str">
            <v>47 High Street</v>
          </cell>
          <cell r="O520" t="str">
            <v>Boston</v>
          </cell>
          <cell r="P520" t="str">
            <v>PE21 8SP</v>
          </cell>
          <cell r="S520">
            <v>470668</v>
          </cell>
          <cell r="T520" t="str">
            <v>Good</v>
          </cell>
          <cell r="U520">
            <v>41757</v>
          </cell>
          <cell r="X520" t="str">
            <v>FDC</v>
          </cell>
          <cell r="Y520" t="str">
            <v>Private</v>
          </cell>
          <cell r="Z520" t="str">
            <v>Private Owner</v>
          </cell>
          <cell r="AA520" t="str">
            <v>n/a</v>
          </cell>
          <cell r="AB520" t="str">
            <v>Sole Trader</v>
          </cell>
          <cell r="AC520" t="str">
            <v>FIONA VICTORIA WILSON</v>
          </cell>
          <cell r="AD520" t="str">
            <v>EYE</v>
          </cell>
          <cell r="AE520" t="str">
            <v>Yes</v>
          </cell>
          <cell r="AF520" t="str">
            <v>Yes</v>
          </cell>
          <cell r="AG520" t="str">
            <v>Yes</v>
          </cell>
          <cell r="AI520">
            <v>313404</v>
          </cell>
          <cell r="AJ520" t="str">
            <v>No</v>
          </cell>
          <cell r="AK520" t="str">
            <v>Yes</v>
          </cell>
          <cell r="AL520" t="str">
            <v>No</v>
          </cell>
        </row>
        <row r="521">
          <cell r="A521">
            <v>684079</v>
          </cell>
          <cell r="B521" t="str">
            <v>The Little Acorns Day Nursery</v>
          </cell>
          <cell r="C521" t="e">
            <v>#REF!</v>
          </cell>
          <cell r="D521" t="e">
            <v>#REF!</v>
          </cell>
          <cell r="E521" t="str">
            <v>LN4 4SJ</v>
          </cell>
          <cell r="F521" t="e">
            <v>#REF!</v>
          </cell>
          <cell r="G521" t="str">
            <v>As per mailing address</v>
          </cell>
          <cell r="H521" t="str">
            <v>Nicola</v>
          </cell>
          <cell r="I521" t="str">
            <v>manager</v>
          </cell>
          <cell r="J521" t="str">
            <v>01526344118</v>
          </cell>
          <cell r="K521" t="str">
            <v>info@thelittleacornsdaynursery.co.uk</v>
          </cell>
          <cell r="L521" t="str">
            <v>22 School Lane</v>
          </cell>
          <cell r="N521" t="str">
            <v>Coningsby</v>
          </cell>
          <cell r="O521" t="str">
            <v>Lincoln</v>
          </cell>
          <cell r="P521" t="str">
            <v>LN4 4SJ</v>
          </cell>
          <cell r="R521" t="str">
            <v>Kyrie Longmoor</v>
          </cell>
          <cell r="S521">
            <v>488820</v>
          </cell>
          <cell r="T521" t="str">
            <v>Awaiting</v>
          </cell>
          <cell r="U521" t="str">
            <v>Awaiting</v>
          </cell>
          <cell r="X521" t="str">
            <v>FDC</v>
          </cell>
          <cell r="Y521" t="str">
            <v>Private</v>
          </cell>
          <cell r="Z521" t="str">
            <v>Private Owner</v>
          </cell>
          <cell r="AA521" t="str">
            <v>n/a</v>
          </cell>
          <cell r="AB521" t="str">
            <v>Companies House</v>
          </cell>
          <cell r="AC521">
            <v>9754959</v>
          </cell>
          <cell r="AD521" t="str">
            <v>EYE</v>
          </cell>
          <cell r="AE521" t="str">
            <v>Yes</v>
          </cell>
          <cell r="AF521" t="str">
            <v>No</v>
          </cell>
          <cell r="AG521" t="str">
            <v>Yes</v>
          </cell>
          <cell r="AI521">
            <v>325697</v>
          </cell>
          <cell r="AJ521" t="str">
            <v>No</v>
          </cell>
          <cell r="AK521" t="str">
            <v>Yes</v>
          </cell>
          <cell r="AL521" t="str">
            <v>No</v>
          </cell>
        </row>
        <row r="522">
          <cell r="A522">
            <v>684093</v>
          </cell>
          <cell r="B522" t="str">
            <v xml:space="preserve">The Little Lane Nursery Limited </v>
          </cell>
          <cell r="C522" t="e">
            <v>#REF!</v>
          </cell>
          <cell r="D522" t="e">
            <v>#REF!</v>
          </cell>
          <cell r="E522" t="str">
            <v>PE9 2BT</v>
          </cell>
          <cell r="F522" t="e">
            <v>#REF!</v>
          </cell>
          <cell r="G522" t="str">
            <v>As per mailing address</v>
          </cell>
          <cell r="H522" t="str">
            <v xml:space="preserve">Emma Altham </v>
          </cell>
          <cell r="I522" t="str">
            <v>Manager</v>
          </cell>
          <cell r="J522" t="str">
            <v xml:space="preserve">01780 752211 </v>
          </cell>
          <cell r="K522" t="str">
            <v>info@littlelanenursery.com</v>
          </cell>
          <cell r="L522" t="str">
            <v xml:space="preserve">1 Silver Lane </v>
          </cell>
          <cell r="O522" t="str">
            <v>Stamford</v>
          </cell>
          <cell r="P522" t="str">
            <v xml:space="preserve">PE9 2BT </v>
          </cell>
          <cell r="R522" t="str">
            <v>Emma Altham</v>
          </cell>
          <cell r="S522">
            <v>492770</v>
          </cell>
          <cell r="T522" t="str">
            <v>Good</v>
          </cell>
          <cell r="U522">
            <v>42417</v>
          </cell>
          <cell r="X522" t="str">
            <v>FDC</v>
          </cell>
          <cell r="Y522" t="str">
            <v>Private</v>
          </cell>
          <cell r="Z522" t="str">
            <v>Private Owner</v>
          </cell>
          <cell r="AA522" t="str">
            <v>n/a</v>
          </cell>
          <cell r="AB522" t="str">
            <v>Partnership</v>
          </cell>
          <cell r="AC522" t="str">
            <v xml:space="preserve">Emma Altham &amp; Victoria Banfield </v>
          </cell>
          <cell r="AD522" t="str">
            <v>EYE</v>
          </cell>
          <cell r="AE522" t="str">
            <v>Yes</v>
          </cell>
          <cell r="AF522" t="str">
            <v>No</v>
          </cell>
          <cell r="AG522" t="str">
            <v>Yes</v>
          </cell>
          <cell r="AI522">
            <v>326353</v>
          </cell>
          <cell r="AK522" t="str">
            <v>No</v>
          </cell>
        </row>
        <row r="523">
          <cell r="A523">
            <v>584735</v>
          </cell>
          <cell r="B523" t="str">
            <v>The Mulberry Bush</v>
          </cell>
          <cell r="C523" t="e">
            <v>#REF!</v>
          </cell>
          <cell r="D523" t="e">
            <v>#REF!</v>
          </cell>
          <cell r="E523" t="str">
            <v>PE9 4SN</v>
          </cell>
          <cell r="F523" t="e">
            <v>#REF!</v>
          </cell>
          <cell r="G523" t="str">
            <v>As per mailing address</v>
          </cell>
          <cell r="H523" t="str">
            <v>Georgie Brock</v>
          </cell>
          <cell r="I523" t="str">
            <v>Owner</v>
          </cell>
          <cell r="J523" t="str">
            <v>01780 755322</v>
          </cell>
          <cell r="K523" t="str">
            <v>themulberrybush@btconnect.com; g_brock@hotmail.co.uk</v>
          </cell>
          <cell r="L523" t="str">
            <v>47 Main Road</v>
          </cell>
          <cell r="O523" t="str">
            <v>Uffington</v>
          </cell>
          <cell r="P523" t="str">
            <v>PE9 4SN</v>
          </cell>
          <cell r="S523" t="str">
            <v>EY483804</v>
          </cell>
          <cell r="T523" t="str">
            <v>Requires Improvement</v>
          </cell>
          <cell r="U523">
            <v>42619</v>
          </cell>
          <cell r="X523" t="str">
            <v>FDC</v>
          </cell>
          <cell r="Y523" t="str">
            <v>Private</v>
          </cell>
          <cell r="Z523" t="str">
            <v>Private Owner</v>
          </cell>
          <cell r="AA523" t="str">
            <v>n/a</v>
          </cell>
          <cell r="AB523" t="str">
            <v>Sole Trader</v>
          </cell>
          <cell r="AC523" t="str">
            <v>PAM BYRD</v>
          </cell>
          <cell r="AD523" t="str">
            <v>EYE</v>
          </cell>
          <cell r="AE523" t="str">
            <v>Yes</v>
          </cell>
          <cell r="AF523" t="str">
            <v>Yes</v>
          </cell>
          <cell r="AG523" t="str">
            <v>Yes</v>
          </cell>
          <cell r="AI523">
            <v>300220</v>
          </cell>
          <cell r="AJ523" t="str">
            <v>No</v>
          </cell>
          <cell r="AK523" t="str">
            <v>No</v>
          </cell>
          <cell r="AL523" t="str">
            <v>No</v>
          </cell>
        </row>
        <row r="524">
          <cell r="A524">
            <v>546531</v>
          </cell>
          <cell r="B524" t="str">
            <v>The Mulberry Bush St Augustines</v>
          </cell>
          <cell r="C524" t="e">
            <v>#REF!</v>
          </cell>
          <cell r="D524" t="e">
            <v>#REF!</v>
          </cell>
          <cell r="E524" t="str">
            <v>PE9 1SR</v>
          </cell>
          <cell r="F524" t="e">
            <v>#REF!</v>
          </cell>
          <cell r="G524" t="str">
            <v>Ast Augustines RC Primary School, Kesteven Road, Stamford PE9 1SR</v>
          </cell>
          <cell r="H524" t="str">
            <v>Georgie Brock/ Gina Jones</v>
          </cell>
          <cell r="I524" t="str">
            <v>Owner/ Manager</v>
          </cell>
          <cell r="J524" t="str">
            <v>01780 762423/ 07752 192735</v>
          </cell>
          <cell r="K524" t="str">
            <v>mbstaugustines@googlemail.com; g_brock@hotmail.co.uk</v>
          </cell>
          <cell r="L524" t="str">
            <v>The Mulberry Bush Childcare &amp; Education Centre</v>
          </cell>
          <cell r="M524" t="str">
            <v>Drift Road</v>
          </cell>
          <cell r="O524" t="str">
            <v>Stamford</v>
          </cell>
          <cell r="P524" t="str">
            <v>PE9 1XA</v>
          </cell>
          <cell r="S524">
            <v>399928</v>
          </cell>
          <cell r="T524" t="str">
            <v>Good</v>
          </cell>
          <cell r="U524">
            <v>42152</v>
          </cell>
          <cell r="V524" t="str">
            <v>Good</v>
          </cell>
          <cell r="W524">
            <v>40241</v>
          </cell>
          <cell r="X524" t="str">
            <v>FDC</v>
          </cell>
          <cell r="Y524" t="str">
            <v>Private</v>
          </cell>
          <cell r="Z524" t="str">
            <v>Private Owner</v>
          </cell>
          <cell r="AA524" t="str">
            <v>n/a</v>
          </cell>
          <cell r="AB524" t="str">
            <v>Sole Trader</v>
          </cell>
          <cell r="AC524" t="str">
            <v>PAM BYRD</v>
          </cell>
          <cell r="AD524" t="str">
            <v>EYE</v>
          </cell>
          <cell r="AE524" t="str">
            <v>Yes</v>
          </cell>
          <cell r="AF524" t="str">
            <v>Yes</v>
          </cell>
          <cell r="AG524" t="str">
            <v>Yes</v>
          </cell>
          <cell r="AI524">
            <v>307941</v>
          </cell>
          <cell r="AJ524" t="str">
            <v>No</v>
          </cell>
          <cell r="AK524" t="str">
            <v>No</v>
          </cell>
          <cell r="AL524" t="str">
            <v>Yes</v>
          </cell>
        </row>
        <row r="525">
          <cell r="A525">
            <v>599255</v>
          </cell>
          <cell r="B525" t="str">
            <v>The Priory Nursery The Priory Witham Academy</v>
          </cell>
          <cell r="C525" t="e">
            <v>#REF!</v>
          </cell>
          <cell r="D525" t="e">
            <v>#REF!</v>
          </cell>
          <cell r="E525" t="str">
            <v>LN6 7DT</v>
          </cell>
          <cell r="F525" t="e">
            <v>#REF!</v>
          </cell>
          <cell r="G525" t="str">
            <v>As per mailing address</v>
          </cell>
          <cell r="H525" t="str">
            <v>Tracy</v>
          </cell>
          <cell r="I525" t="str">
            <v>Manager</v>
          </cell>
          <cell r="J525" t="str">
            <v xml:space="preserve">01522 882 900
</v>
          </cell>
          <cell r="K525" t="str">
            <v>trwalker@prioryacademies.co.uk ; pcurtis@prioryacademies.co.uk; clogan@prioryacademies.co.uk</v>
          </cell>
          <cell r="L525" t="str">
            <v>De Wint Avenue</v>
          </cell>
          <cell r="O525" t="str">
            <v>Lincoln</v>
          </cell>
          <cell r="P525" t="str">
            <v>LN6 7DT</v>
          </cell>
          <cell r="R525" t="str">
            <v>Gemma Nixon</v>
          </cell>
          <cell r="S525">
            <v>426713</v>
          </cell>
          <cell r="T525" t="str">
            <v>Good</v>
          </cell>
          <cell r="U525">
            <v>42101</v>
          </cell>
          <cell r="V525" t="str">
            <v>Outstanding</v>
          </cell>
          <cell r="W525">
            <v>40960</v>
          </cell>
          <cell r="X525" t="str">
            <v>FDC</v>
          </cell>
          <cell r="Y525" t="str">
            <v>Sch Gov</v>
          </cell>
          <cell r="Z525" t="str">
            <v>Governing Body</v>
          </cell>
          <cell r="AA525" t="str">
            <v>n/a</v>
          </cell>
          <cell r="AB525" t="str">
            <v>Charity</v>
          </cell>
          <cell r="AC525">
            <v>6462935</v>
          </cell>
          <cell r="AD525" t="str">
            <v>EYE</v>
          </cell>
          <cell r="AE525" t="str">
            <v>Yes</v>
          </cell>
          <cell r="AF525" t="str">
            <v>Yes</v>
          </cell>
          <cell r="AG525" t="str">
            <v>Yes</v>
          </cell>
          <cell r="AI525">
            <v>310046</v>
          </cell>
          <cell r="AJ525" t="str">
            <v>Yes</v>
          </cell>
          <cell r="AK525" t="str">
            <v>Yes</v>
          </cell>
          <cell r="AL525" t="str">
            <v>No</v>
          </cell>
        </row>
        <row r="526">
          <cell r="A526">
            <v>511317</v>
          </cell>
          <cell r="B526" t="str">
            <v>The Rocking Horse Nursery</v>
          </cell>
          <cell r="C526" t="e">
            <v>#REF!</v>
          </cell>
          <cell r="D526" t="e">
            <v>#REF!</v>
          </cell>
          <cell r="E526" t="str">
            <v>PE9 1UP</v>
          </cell>
          <cell r="F526" t="e">
            <v>#REF!</v>
          </cell>
          <cell r="G526" t="str">
            <v>As per mailing address</v>
          </cell>
          <cell r="H526" t="str">
            <v>Dee Cowling</v>
          </cell>
          <cell r="I526" t="str">
            <v>Manager</v>
          </cell>
          <cell r="J526" t="str">
            <v>01780 757922</v>
          </cell>
          <cell r="K526" t="str">
            <v>info@rockinghorsenurserystamford.co.uk</v>
          </cell>
          <cell r="L526" t="str">
            <v>85 Rutland Road</v>
          </cell>
          <cell r="O526" t="str">
            <v>Stamford</v>
          </cell>
          <cell r="P526" t="str">
            <v>PE9 1UP</v>
          </cell>
          <cell r="S526">
            <v>276326</v>
          </cell>
          <cell r="T526" t="str">
            <v>Good</v>
          </cell>
          <cell r="U526">
            <v>42227</v>
          </cell>
          <cell r="V526" t="str">
            <v>Good</v>
          </cell>
          <cell r="W526">
            <v>40578</v>
          </cell>
          <cell r="X526" t="str">
            <v>FDC</v>
          </cell>
          <cell r="Y526" t="str">
            <v>Private</v>
          </cell>
          <cell r="Z526" t="str">
            <v>Private Owner</v>
          </cell>
          <cell r="AA526" t="str">
            <v>n/a</v>
          </cell>
          <cell r="AB526" t="str">
            <v>Companies House</v>
          </cell>
          <cell r="AC526" t="str">
            <v>04697838</v>
          </cell>
          <cell r="AD526" t="str">
            <v>EYE</v>
          </cell>
          <cell r="AE526" t="str">
            <v>Yes</v>
          </cell>
          <cell r="AF526" t="str">
            <v>No</v>
          </cell>
          <cell r="AG526" t="str">
            <v>Yes</v>
          </cell>
          <cell r="AI526">
            <v>301208</v>
          </cell>
          <cell r="AJ526" t="str">
            <v>No</v>
          </cell>
          <cell r="AK526" t="str">
            <v>No</v>
          </cell>
          <cell r="AL526" t="str">
            <v>No</v>
          </cell>
        </row>
        <row r="527">
          <cell r="A527">
            <v>597013</v>
          </cell>
          <cell r="B527" t="str">
            <v>The Secret Garden Day Nursery</v>
          </cell>
          <cell r="C527" t="e">
            <v>#REF!</v>
          </cell>
          <cell r="D527" t="e">
            <v>#REF!</v>
          </cell>
          <cell r="E527" t="str">
            <v>PE25 2DA</v>
          </cell>
          <cell r="F527" t="e">
            <v>#REF!</v>
          </cell>
          <cell r="G527" t="str">
            <v>As per mailing address</v>
          </cell>
          <cell r="H527" t="str">
            <v>Linda Meacher/ Leanne Chapman</v>
          </cell>
          <cell r="I527" t="str">
            <v>Owner/ Manager</v>
          </cell>
          <cell r="J527" t="str">
            <v>01754 769695</v>
          </cell>
          <cell r="K527" t="str">
            <v>thesecretgardenchildrensnursery@yahoo.co.uk</v>
          </cell>
          <cell r="L527" t="str">
            <v xml:space="preserve"> Rutland Road</v>
          </cell>
          <cell r="O527" t="str">
            <v>Skegness</v>
          </cell>
          <cell r="P527" t="str">
            <v>PE25 2DA</v>
          </cell>
          <cell r="R527" t="str">
            <v>Linda Meacher</v>
          </cell>
          <cell r="S527">
            <v>419261</v>
          </cell>
          <cell r="T527" t="str">
            <v>Good</v>
          </cell>
          <cell r="U527">
            <v>41984</v>
          </cell>
          <cell r="V527" t="str">
            <v>Good</v>
          </cell>
          <cell r="W527">
            <v>40847</v>
          </cell>
          <cell r="X527" t="str">
            <v>FDC</v>
          </cell>
          <cell r="Y527" t="str">
            <v>Private</v>
          </cell>
          <cell r="Z527" t="str">
            <v>Private Owner</v>
          </cell>
          <cell r="AA527" t="str">
            <v>n/a</v>
          </cell>
          <cell r="AB527" t="str">
            <v>Sole Trader</v>
          </cell>
          <cell r="AC527" t="str">
            <v>LINDA MEACHER</v>
          </cell>
          <cell r="AD527" t="str">
            <v>EYE</v>
          </cell>
          <cell r="AE527" t="str">
            <v>Yes</v>
          </cell>
          <cell r="AF527" t="str">
            <v>Yes</v>
          </cell>
          <cell r="AG527" t="str">
            <v>Yes</v>
          </cell>
          <cell r="AI527">
            <v>301819</v>
          </cell>
          <cell r="AJ527" t="str">
            <v>No</v>
          </cell>
          <cell r="AK527" t="str">
            <v>No</v>
          </cell>
          <cell r="AL527" t="str">
            <v>No</v>
          </cell>
        </row>
        <row r="528">
          <cell r="A528" t="str">
            <v>N/A</v>
          </cell>
          <cell r="B528" t="str">
            <v>The Totstop</v>
          </cell>
          <cell r="C528" t="e">
            <v>#REF!</v>
          </cell>
          <cell r="D528" t="e">
            <v>#REF!</v>
          </cell>
          <cell r="E528" t="str">
            <v>PE11 4TB</v>
          </cell>
          <cell r="F528" t="e">
            <v>#REF!</v>
          </cell>
          <cell r="G528" t="str">
            <v>As per mailing address</v>
          </cell>
          <cell r="H528" t="str">
            <v>Samantha Henry</v>
          </cell>
          <cell r="I528" t="str">
            <v>Childminder</v>
          </cell>
          <cell r="J528" t="str">
            <v>01775 820683</v>
          </cell>
          <cell r="K528" t="str">
            <v>samantha.henry@virgin.net</v>
          </cell>
          <cell r="L528" t="str">
            <v>1 Quadring Road</v>
          </cell>
          <cell r="N528" t="str">
            <v>Donington</v>
          </cell>
          <cell r="P528" t="str">
            <v>PE11 4TB</v>
          </cell>
          <cell r="S528">
            <v>388788</v>
          </cell>
          <cell r="T528" t="str">
            <v>Suspended</v>
          </cell>
          <cell r="U528">
            <v>42123</v>
          </cell>
          <cell r="V528" t="str">
            <v>Good</v>
          </cell>
          <cell r="W528">
            <v>40346</v>
          </cell>
          <cell r="X528" t="str">
            <v>Childminder</v>
          </cell>
          <cell r="Y528" t="str">
            <v>Childminder</v>
          </cell>
          <cell r="Z528" t="str">
            <v>Childminder</v>
          </cell>
          <cell r="AA528" t="str">
            <v>n/a</v>
          </cell>
          <cell r="AB528" t="str">
            <v>Sole Trader</v>
          </cell>
          <cell r="AD528" t="str">
            <v>Non EYE</v>
          </cell>
          <cell r="AE528" t="str">
            <v>Non EYE</v>
          </cell>
          <cell r="AF528" t="str">
            <v>No</v>
          </cell>
          <cell r="AG528" t="str">
            <v>No</v>
          </cell>
          <cell r="AH528" t="str">
            <v>Yes</v>
          </cell>
          <cell r="AI528" t="str">
            <v>Non EYE</v>
          </cell>
          <cell r="AJ528" t="str">
            <v>No</v>
          </cell>
          <cell r="AK528" t="str">
            <v>No</v>
          </cell>
          <cell r="AL528" t="str">
            <v>No</v>
          </cell>
        </row>
        <row r="529">
          <cell r="A529">
            <v>511568</v>
          </cell>
          <cell r="B529" t="str">
            <v>The Tree House Children's Centre</v>
          </cell>
          <cell r="C529" t="e">
            <v>#REF!</v>
          </cell>
          <cell r="D529" t="e">
            <v>#REF!</v>
          </cell>
          <cell r="E529" t="str">
            <v>PE23 4DB</v>
          </cell>
          <cell r="F529" t="e">
            <v>#REF!</v>
          </cell>
          <cell r="G529" t="str">
            <v>As per mailing address</v>
          </cell>
          <cell r="H529" t="str">
            <v>Jane Robinson</v>
          </cell>
          <cell r="I529" t="str">
            <v>Acting Manager</v>
          </cell>
          <cell r="J529" t="str">
            <v>01790 763246/ 07939 682816</v>
          </cell>
          <cell r="K529" t="str">
            <v>jane@thetreehousechildrenscentre.co.uk</v>
          </cell>
          <cell r="L529" t="str">
            <v>Gregory Croft House</v>
          </cell>
          <cell r="M529" t="str">
            <v>Fen Road</v>
          </cell>
          <cell r="N529" t="str">
            <v>East Kirkby</v>
          </cell>
          <cell r="O529" t="str">
            <v>Spilsby</v>
          </cell>
          <cell r="P529" t="str">
            <v>PE23 4DB</v>
          </cell>
          <cell r="S529">
            <v>422483</v>
          </cell>
          <cell r="T529" t="str">
            <v>Outstanding</v>
          </cell>
          <cell r="U529">
            <v>42326</v>
          </cell>
          <cell r="V529" t="str">
            <v>Outstanding</v>
          </cell>
          <cell r="W529">
            <v>40766</v>
          </cell>
          <cell r="X529" t="str">
            <v>FDC</v>
          </cell>
          <cell r="Y529" t="str">
            <v>Voluntary</v>
          </cell>
          <cell r="Z529" t="str">
            <v>Committee</v>
          </cell>
          <cell r="AA529" t="str">
            <v>Jane Robinson</v>
          </cell>
          <cell r="AB529" t="str">
            <v>Charity</v>
          </cell>
          <cell r="AC529">
            <v>1142850</v>
          </cell>
          <cell r="AD529" t="str">
            <v>EYE</v>
          </cell>
          <cell r="AE529" t="str">
            <v>Yes</v>
          </cell>
          <cell r="AF529" t="str">
            <v>No</v>
          </cell>
          <cell r="AG529" t="str">
            <v>Yes</v>
          </cell>
          <cell r="AI529">
            <v>309188</v>
          </cell>
          <cell r="AJ529" t="str">
            <v>No</v>
          </cell>
          <cell r="AK529" t="str">
            <v>Yes</v>
          </cell>
          <cell r="AL529" t="str">
            <v>Yes</v>
          </cell>
        </row>
        <row r="530">
          <cell r="A530">
            <v>546465</v>
          </cell>
          <cell r="B530" t="str">
            <v>The Tulip Preschool</v>
          </cell>
          <cell r="C530" t="e">
            <v>#REF!</v>
          </cell>
          <cell r="D530" t="e">
            <v>#REF!</v>
          </cell>
          <cell r="E530" t="str">
            <v>PE11 2RA</v>
          </cell>
          <cell r="F530" t="e">
            <v>#REF!</v>
          </cell>
          <cell r="G530" t="str">
            <v>St Mary and St Nicholas Hall
The Vista
Spalding
PE11 2RA</v>
          </cell>
          <cell r="H530" t="str">
            <v>Helen Mason</v>
          </cell>
          <cell r="I530" t="str">
            <v>Manager</v>
          </cell>
          <cell r="J530" t="str">
            <v>07908 226045</v>
          </cell>
          <cell r="K530" t="str">
            <v>thetulippreschool@yahoo.com</v>
          </cell>
          <cell r="L530" t="str">
            <v>The Parsonage</v>
          </cell>
          <cell r="M530" t="str">
            <v>1 Halmergate</v>
          </cell>
          <cell r="O530" t="str">
            <v>Spalding</v>
          </cell>
          <cell r="P530" t="str">
            <v>PE11 2DR</v>
          </cell>
          <cell r="S530">
            <v>244448</v>
          </cell>
          <cell r="T530" t="str">
            <v>Good</v>
          </cell>
          <cell r="U530">
            <v>42278</v>
          </cell>
          <cell r="V530" t="str">
            <v>Good</v>
          </cell>
          <cell r="W530">
            <v>40588</v>
          </cell>
          <cell r="X530" t="str">
            <v>Sessional</v>
          </cell>
          <cell r="Y530" t="str">
            <v>Voluntary</v>
          </cell>
          <cell r="Z530" t="str">
            <v>Committee</v>
          </cell>
          <cell r="AB530" t="str">
            <v>Charity</v>
          </cell>
          <cell r="AC530">
            <v>1094680</v>
          </cell>
          <cell r="AD530" t="str">
            <v>EYE</v>
          </cell>
          <cell r="AE530" t="str">
            <v>Yes</v>
          </cell>
          <cell r="AF530" t="str">
            <v>No</v>
          </cell>
          <cell r="AG530" t="str">
            <v>Yes</v>
          </cell>
          <cell r="AI530">
            <v>303837</v>
          </cell>
          <cell r="AJ530" t="str">
            <v>No</v>
          </cell>
          <cell r="AK530" t="str">
            <v>No</v>
          </cell>
          <cell r="AL530" t="str">
            <v>No</v>
          </cell>
        </row>
        <row r="531">
          <cell r="A531">
            <v>512295</v>
          </cell>
          <cell r="B531" t="str">
            <v>The Viking School</v>
          </cell>
          <cell r="C531" t="e">
            <v>#REF!</v>
          </cell>
          <cell r="D531" t="e">
            <v>#REF!</v>
          </cell>
          <cell r="E531" t="str">
            <v>PE25 2QJ</v>
          </cell>
          <cell r="F531" t="e">
            <v>#REF!</v>
          </cell>
          <cell r="G531" t="str">
            <v>As per mailing address</v>
          </cell>
          <cell r="H531" t="str">
            <v>Mrs Epton</v>
          </cell>
          <cell r="I531" t="str">
            <v>Manager</v>
          </cell>
          <cell r="J531" t="str">
            <v>01754 765749</v>
          </cell>
          <cell r="K531" t="str">
            <v>preschool@vikingschool.co.uk</v>
          </cell>
          <cell r="L531" t="str">
            <v>140 Church Road North</v>
          </cell>
          <cell r="O531" t="str">
            <v>Skegness</v>
          </cell>
          <cell r="P531" t="str">
            <v>PE25 2QJ</v>
          </cell>
          <cell r="R531" t="str">
            <v>Jenny Almond</v>
          </cell>
          <cell r="S531">
            <v>480067</v>
          </cell>
          <cell r="T531" t="str">
            <v>Awaiting</v>
          </cell>
          <cell r="U531" t="str">
            <v>Awaiting</v>
          </cell>
          <cell r="X531" t="str">
            <v>IDP</v>
          </cell>
          <cell r="Y531" t="str">
            <v>Independent</v>
          </cell>
          <cell r="Z531" t="str">
            <v>Board of trustees</v>
          </cell>
          <cell r="AA531" t="str">
            <v>n/a</v>
          </cell>
          <cell r="AB531" t="str">
            <v>Sole Trader</v>
          </cell>
          <cell r="AC531" t="str">
            <v>SANDRA BARKER</v>
          </cell>
          <cell r="AD531" t="str">
            <v>EYE</v>
          </cell>
          <cell r="AE531" t="str">
            <v>Yes</v>
          </cell>
          <cell r="AF531" t="str">
            <v>No</v>
          </cell>
          <cell r="AG531" t="str">
            <v>Yes</v>
          </cell>
          <cell r="AI531">
            <v>301530</v>
          </cell>
          <cell r="AJ531" t="str">
            <v>No</v>
          </cell>
          <cell r="AK531" t="str">
            <v>No</v>
          </cell>
          <cell r="AL531" t="str">
            <v>No</v>
          </cell>
        </row>
        <row r="532">
          <cell r="A532">
            <v>546443</v>
          </cell>
          <cell r="B532" t="str">
            <v>The Village Kindergarten Brant Broughton</v>
          </cell>
          <cell r="C532" t="e">
            <v>#REF!</v>
          </cell>
          <cell r="D532" t="e">
            <v>#REF!</v>
          </cell>
          <cell r="E532" t="str">
            <v>LN5 0SN</v>
          </cell>
          <cell r="F532" t="e">
            <v>#REF!</v>
          </cell>
          <cell r="G532" t="str">
            <v>As per mailing address</v>
          </cell>
          <cell r="H532" t="str">
            <v>Jo Wilson</v>
          </cell>
          <cell r="I532" t="str">
            <v>Owner</v>
          </cell>
          <cell r="J532" t="str">
            <v>01400 272678</v>
          </cell>
          <cell r="K532" t="str">
            <v>info@thevillagekids.co.uk</v>
          </cell>
          <cell r="L532" t="str">
            <v>Church Walk</v>
          </cell>
          <cell r="N532" t="str">
            <v>Brant Broughton</v>
          </cell>
          <cell r="O532" t="str">
            <v>Lincoln</v>
          </cell>
          <cell r="P532" t="str">
            <v>LN5 0SN</v>
          </cell>
          <cell r="S532">
            <v>415791</v>
          </cell>
          <cell r="T532" t="str">
            <v>Good</v>
          </cell>
          <cell r="U532">
            <v>41739</v>
          </cell>
          <cell r="V532" t="str">
            <v>Good</v>
          </cell>
          <cell r="W532">
            <v>40563</v>
          </cell>
          <cell r="X532" t="str">
            <v>FDC</v>
          </cell>
          <cell r="Y532" t="str">
            <v>Private</v>
          </cell>
          <cell r="Z532" t="str">
            <v>Private Owner</v>
          </cell>
          <cell r="AA532" t="str">
            <v>n/a</v>
          </cell>
          <cell r="AB532" t="str">
            <v>Sole Trader</v>
          </cell>
          <cell r="AC532" t="str">
            <v>JO WILSON</v>
          </cell>
          <cell r="AD532" t="str">
            <v>EYE</v>
          </cell>
          <cell r="AE532" t="str">
            <v>Yes</v>
          </cell>
          <cell r="AF532" t="str">
            <v>Yes</v>
          </cell>
          <cell r="AG532" t="str">
            <v>Yes</v>
          </cell>
          <cell r="AI532">
            <v>302226</v>
          </cell>
          <cell r="AJ532" t="str">
            <v>No</v>
          </cell>
          <cell r="AK532" t="str">
            <v>No</v>
          </cell>
          <cell r="AL532" t="str">
            <v>No</v>
          </cell>
        </row>
        <row r="533">
          <cell r="A533">
            <v>546539</v>
          </cell>
          <cell r="B533" t="str">
            <v>The Village Pre-school</v>
          </cell>
          <cell r="C533" t="e">
            <v>#REF!</v>
          </cell>
          <cell r="D533" t="e">
            <v>#REF!</v>
          </cell>
          <cell r="E533" t="str">
            <v>LN6 9GF</v>
          </cell>
          <cell r="F533" t="e">
            <v>#REF!</v>
          </cell>
          <cell r="G533" t="str">
            <v>The Ark, 20 Nettleton Drive, Witham St Hughes LN6 9GF</v>
          </cell>
          <cell r="H533" t="str">
            <v>Lynn Graham</v>
          </cell>
          <cell r="I533" t="str">
            <v>Owner</v>
          </cell>
          <cell r="J533" t="str">
            <v>07986 225701</v>
          </cell>
          <cell r="K533" t="str">
            <v>thevillagepreschoolwitham@googlemail.com</v>
          </cell>
          <cell r="L533" t="str">
            <v>22 Nightingale Crescent</v>
          </cell>
          <cell r="O533" t="str">
            <v>Lincoln</v>
          </cell>
          <cell r="P533" t="str">
            <v>LN6 0JJ</v>
          </cell>
          <cell r="S533">
            <v>347112</v>
          </cell>
          <cell r="T533" t="str">
            <v>Good</v>
          </cell>
          <cell r="U533">
            <v>41761</v>
          </cell>
          <cell r="V533" t="str">
            <v>Satisfactory</v>
          </cell>
          <cell r="W533">
            <v>40672</v>
          </cell>
          <cell r="X533" t="str">
            <v>FDC</v>
          </cell>
          <cell r="Y533" t="str">
            <v>Private</v>
          </cell>
          <cell r="Z533" t="str">
            <v>Private Owner</v>
          </cell>
          <cell r="AA533" t="str">
            <v>n/a</v>
          </cell>
          <cell r="AB533" t="str">
            <v>Sole Trader</v>
          </cell>
          <cell r="AC533" t="str">
            <v>LYNN HEATH GRAHAM</v>
          </cell>
          <cell r="AD533" t="str">
            <v>EYE</v>
          </cell>
          <cell r="AE533" t="str">
            <v>Yes</v>
          </cell>
          <cell r="AF533" t="str">
            <v>No</v>
          </cell>
          <cell r="AG533" t="str">
            <v>Yes</v>
          </cell>
          <cell r="AI533">
            <v>306066</v>
          </cell>
          <cell r="AJ533" t="str">
            <v>Yes</v>
          </cell>
          <cell r="AK533" t="str">
            <v>Yes</v>
          </cell>
          <cell r="AL533" t="str">
            <v>Yes</v>
          </cell>
        </row>
        <row r="534">
          <cell r="A534">
            <v>683840</v>
          </cell>
          <cell r="B534" t="str">
            <v>The Village Pre-school &amp; Kids Club</v>
          </cell>
          <cell r="C534" t="e">
            <v>#REF!</v>
          </cell>
          <cell r="D534" t="e">
            <v>#REF!</v>
          </cell>
          <cell r="E534" t="str">
            <v>LN6 5UZ</v>
          </cell>
          <cell r="F534" t="e">
            <v>#REF!</v>
          </cell>
          <cell r="G534" t="str">
            <v>St Lawrence C of E School, Lower Church Road, Skellingthorpe, LN6 5UZ</v>
          </cell>
          <cell r="H534" t="str">
            <v xml:space="preserve">Kelly Spencelahy </v>
          </cell>
          <cell r="I534" t="str">
            <v>Manager</v>
          </cell>
          <cell r="J534" t="str">
            <v>07986225701/ 07504512110</v>
          </cell>
          <cell r="K534" t="str">
            <v>thevillagepreschoolwitham@googlemail.com</v>
          </cell>
          <cell r="L534" t="str">
            <v>22 Nightingale Crescent</v>
          </cell>
          <cell r="O534" t="str">
            <v>Lincoln</v>
          </cell>
          <cell r="P534" t="str">
            <v>LN6 0JJ</v>
          </cell>
          <cell r="S534">
            <v>283153</v>
          </cell>
          <cell r="T534" t="str">
            <v>Good</v>
          </cell>
          <cell r="U534">
            <v>42476</v>
          </cell>
          <cell r="V534" t="str">
            <v>Good</v>
          </cell>
          <cell r="W534">
            <v>40212</v>
          </cell>
          <cell r="X534" t="str">
            <v>Sessional</v>
          </cell>
          <cell r="Y534" t="str">
            <v>Private</v>
          </cell>
          <cell r="Z534" t="str">
            <v>Private Owner</v>
          </cell>
          <cell r="AA534" t="str">
            <v>n/a</v>
          </cell>
          <cell r="AB534" t="str">
            <v>Sole Trader</v>
          </cell>
          <cell r="AC534" t="str">
            <v>LYNN HEATH GRAHAM</v>
          </cell>
          <cell r="AD534" t="str">
            <v>EYE</v>
          </cell>
          <cell r="AE534" t="str">
            <v>Yes</v>
          </cell>
          <cell r="AF534" t="str">
            <v>No</v>
          </cell>
          <cell r="AG534" t="str">
            <v>Yes</v>
          </cell>
          <cell r="AI534">
            <v>313380</v>
          </cell>
          <cell r="AJ534" t="str">
            <v>Yes</v>
          </cell>
          <cell r="AK534" t="str">
            <v>Yes</v>
          </cell>
          <cell r="AL534" t="str">
            <v>Yes</v>
          </cell>
        </row>
        <row r="535">
          <cell r="A535">
            <v>683801</v>
          </cell>
          <cell r="B535" t="str">
            <v>Thomas McQuilter</v>
          </cell>
          <cell r="C535" t="e">
            <v>#REF!</v>
          </cell>
          <cell r="D535" t="e">
            <v>#REF!</v>
          </cell>
          <cell r="E535" t="str">
            <v>LN2 2AG</v>
          </cell>
          <cell r="F535" t="e">
            <v>#REF!</v>
          </cell>
          <cell r="G535" t="str">
            <v>As per mailing address</v>
          </cell>
          <cell r="H535" t="str">
            <v>Thomas McQuilter</v>
          </cell>
          <cell r="I535" t="str">
            <v>Childminder</v>
          </cell>
          <cell r="J535" t="str">
            <v>01522 548403</v>
          </cell>
          <cell r="K535" t="str">
            <v>t_mcquilter@hotmail.com; littlemisssunshinechildminding@yahoo.co.uk</v>
          </cell>
          <cell r="L535" t="str">
            <v>48 Nocton Drive</v>
          </cell>
          <cell r="O535" t="str">
            <v>Lincoln</v>
          </cell>
          <cell r="P535" t="str">
            <v>LN2 2AG</v>
          </cell>
          <cell r="S535">
            <v>432533</v>
          </cell>
          <cell r="T535" t="str">
            <v>Outstanding</v>
          </cell>
          <cell r="U535">
            <v>42324</v>
          </cell>
          <cell r="V535" t="str">
            <v>Outstanding</v>
          </cell>
          <cell r="W535">
            <v>41026</v>
          </cell>
          <cell r="X535" t="str">
            <v>Childminder</v>
          </cell>
          <cell r="Y535" t="str">
            <v>Childminder</v>
          </cell>
          <cell r="Z535" t="str">
            <v>Childminder</v>
          </cell>
          <cell r="AA535" t="str">
            <v>n/a</v>
          </cell>
          <cell r="AB535" t="str">
            <v>Sole Trader</v>
          </cell>
          <cell r="AD535" t="str">
            <v>EYE</v>
          </cell>
          <cell r="AE535" t="str">
            <v>Yes</v>
          </cell>
          <cell r="AF535" t="str">
            <v>No</v>
          </cell>
          <cell r="AG535" t="str">
            <v>Yes</v>
          </cell>
          <cell r="AI535">
            <v>310583</v>
          </cell>
          <cell r="AJ535" t="str">
            <v>No</v>
          </cell>
          <cell r="AK535" t="str">
            <v>No</v>
          </cell>
          <cell r="AL535" t="str">
            <v>No</v>
          </cell>
        </row>
        <row r="536">
          <cell r="A536">
            <v>546434</v>
          </cell>
          <cell r="B536" t="str">
            <v>Thorpe On The Hill Play Group</v>
          </cell>
          <cell r="C536" t="e">
            <v>#REF!</v>
          </cell>
          <cell r="D536" t="e">
            <v>#REF!</v>
          </cell>
          <cell r="E536" t="str">
            <v>LN6 9BN</v>
          </cell>
          <cell r="F536" t="e">
            <v>#REF!</v>
          </cell>
          <cell r="G536" t="str">
            <v>As per mailing address</v>
          </cell>
          <cell r="H536" t="str">
            <v>Jayne Clarke</v>
          </cell>
          <cell r="I536" t="str">
            <v>Manager</v>
          </cell>
          <cell r="J536" t="str">
            <v>07949 371609</v>
          </cell>
          <cell r="K536" t="str">
            <v>thorpe.playgroup@googlemail.com</v>
          </cell>
          <cell r="L536" t="str">
            <v xml:space="preserve"> St Michaels C of E Primary School</v>
          </cell>
          <cell r="M536" t="str">
            <v>School Lane</v>
          </cell>
          <cell r="N536" t="str">
            <v>Thorpe on the Hill</v>
          </cell>
          <cell r="O536" t="str">
            <v>Lincoln</v>
          </cell>
          <cell r="P536" t="str">
            <v>LN6 9BN</v>
          </cell>
          <cell r="R536" t="str">
            <v>Nicky Wilma-Richards</v>
          </cell>
          <cell r="S536">
            <v>253575</v>
          </cell>
          <cell r="T536" t="str">
            <v>Outstanding</v>
          </cell>
          <cell r="U536">
            <v>42089</v>
          </cell>
          <cell r="V536" t="str">
            <v>Good</v>
          </cell>
          <cell r="W536">
            <v>39853</v>
          </cell>
          <cell r="X536" t="str">
            <v>Sessional</v>
          </cell>
          <cell r="Y536" t="str">
            <v>Voluntary</v>
          </cell>
          <cell r="Z536" t="str">
            <v>Committee</v>
          </cell>
          <cell r="AA536" t="str">
            <v>Rachel Sheldon</v>
          </cell>
          <cell r="AB536" t="str">
            <v>Charity</v>
          </cell>
          <cell r="AC536">
            <v>1087733</v>
          </cell>
          <cell r="AD536" t="str">
            <v>EYE</v>
          </cell>
          <cell r="AE536" t="str">
            <v>Yes</v>
          </cell>
          <cell r="AF536" t="str">
            <v>No</v>
          </cell>
          <cell r="AG536" t="str">
            <v>Yes</v>
          </cell>
          <cell r="AI536">
            <v>302988</v>
          </cell>
          <cell r="AJ536" t="str">
            <v>No</v>
          </cell>
          <cell r="AK536" t="str">
            <v>No</v>
          </cell>
          <cell r="AL536" t="str">
            <v>No</v>
          </cell>
        </row>
        <row r="537">
          <cell r="A537">
            <v>546406</v>
          </cell>
          <cell r="B537" t="str">
            <v>Thurlby Preschool</v>
          </cell>
          <cell r="C537" t="e">
            <v>#REF!</v>
          </cell>
          <cell r="D537" t="e">
            <v>#REF!</v>
          </cell>
          <cell r="E537" t="str">
            <v>PE10 0HJ</v>
          </cell>
          <cell r="F537" t="e">
            <v>#REF!</v>
          </cell>
          <cell r="G537" t="str">
            <v>As per mailing address</v>
          </cell>
          <cell r="H537" t="str">
            <v>Sarah Austin</v>
          </cell>
          <cell r="I537" t="str">
            <v>Manager</v>
          </cell>
          <cell r="J537" t="str">
            <v>01778 394250</v>
          </cell>
          <cell r="K537" t="str">
            <v>enquiries@thurlbypreschool.co.uk</v>
          </cell>
          <cell r="L537" t="str">
            <v>Rear of 78 Northorpe</v>
          </cell>
          <cell r="M537" t="str">
            <v>Thurlby</v>
          </cell>
          <cell r="O537" t="str">
            <v>Bourne</v>
          </cell>
          <cell r="P537" t="str">
            <v>PE10 0HJ</v>
          </cell>
          <cell r="R537" t="str">
            <v>Sarah Austin</v>
          </cell>
          <cell r="S537">
            <v>371572</v>
          </cell>
          <cell r="T537" t="str">
            <v>Good</v>
          </cell>
          <cell r="U537">
            <v>39841</v>
          </cell>
          <cell r="V537" t="str">
            <v>Good</v>
          </cell>
          <cell r="W537">
            <v>39212</v>
          </cell>
          <cell r="X537" t="str">
            <v>FDC</v>
          </cell>
          <cell r="Y537" t="str">
            <v>Private</v>
          </cell>
          <cell r="Z537" t="str">
            <v>Private Owner</v>
          </cell>
          <cell r="AA537" t="str">
            <v>n/a</v>
          </cell>
          <cell r="AB537" t="str">
            <v>Companies House</v>
          </cell>
          <cell r="AC537" t="str">
            <v>06490242</v>
          </cell>
          <cell r="AD537" t="str">
            <v>EYE</v>
          </cell>
          <cell r="AE537" t="str">
            <v>Yes</v>
          </cell>
          <cell r="AF537" t="str">
            <v>No</v>
          </cell>
          <cell r="AG537" t="str">
            <v>Yes</v>
          </cell>
          <cell r="AI537">
            <v>301647</v>
          </cell>
          <cell r="AJ537" t="str">
            <v>No</v>
          </cell>
          <cell r="AK537" t="str">
            <v>No</v>
          </cell>
          <cell r="AL537" t="str">
            <v>No</v>
          </cell>
        </row>
        <row r="538">
          <cell r="A538">
            <v>683987</v>
          </cell>
          <cell r="B538" t="str">
            <v>Tigers Den Day Care</v>
          </cell>
          <cell r="C538" t="e">
            <v>#REF!</v>
          </cell>
          <cell r="D538" t="e">
            <v>#REF!</v>
          </cell>
          <cell r="E538" t="str">
            <v>LN5 7RZ</v>
          </cell>
          <cell r="F538" t="e">
            <v>#REF!</v>
          </cell>
          <cell r="G538" t="str">
            <v>As per mailing address</v>
          </cell>
          <cell r="H538" t="str">
            <v>Tracy Talavia</v>
          </cell>
          <cell r="I538" t="str">
            <v>Childminder</v>
          </cell>
          <cell r="J538" t="str">
            <v xml:space="preserve">01522 523698 </v>
          </cell>
          <cell r="K538" t="str">
            <v>tigersdendaycare@hotmail.co.uk</v>
          </cell>
          <cell r="L538" t="str">
            <v xml:space="preserve">22 Monson Street </v>
          </cell>
          <cell r="O538" t="str">
            <v>Lincoln</v>
          </cell>
          <cell r="P538" t="str">
            <v>LN5 7RZ</v>
          </cell>
          <cell r="S538">
            <v>435942</v>
          </cell>
          <cell r="T538" t="str">
            <v>Good</v>
          </cell>
          <cell r="U538">
            <v>41303</v>
          </cell>
          <cell r="X538" t="str">
            <v>Childminder</v>
          </cell>
          <cell r="Y538" t="str">
            <v>Childminder</v>
          </cell>
          <cell r="Z538" t="str">
            <v>Childminder</v>
          </cell>
          <cell r="AA538" t="str">
            <v>n/a</v>
          </cell>
          <cell r="AB538" t="str">
            <v>Sole Trader</v>
          </cell>
          <cell r="AD538" t="str">
            <v>EYE</v>
          </cell>
          <cell r="AE538" t="str">
            <v>Yes</v>
          </cell>
          <cell r="AF538" t="str">
            <v>Yes</v>
          </cell>
          <cell r="AG538" t="str">
            <v>Yes</v>
          </cell>
          <cell r="AI538">
            <v>317191</v>
          </cell>
          <cell r="AJ538" t="str">
            <v>No</v>
          </cell>
          <cell r="AK538" t="str">
            <v>No</v>
          </cell>
          <cell r="AL538" t="str">
            <v>No</v>
          </cell>
        </row>
        <row r="539">
          <cell r="A539">
            <v>546488</v>
          </cell>
          <cell r="B539" t="str">
            <v>Timtin Playgroup and Kids Club</v>
          </cell>
          <cell r="C539" t="e">
            <v>#REF!</v>
          </cell>
          <cell r="D539" t="e">
            <v>#REF!</v>
          </cell>
          <cell r="E539" t="str">
            <v>LN4 3RA</v>
          </cell>
          <cell r="F539" t="e">
            <v>#REF!</v>
          </cell>
          <cell r="G539" t="str">
            <v>As per mailing address</v>
          </cell>
          <cell r="H539" t="str">
            <v>Sarah Coupland</v>
          </cell>
          <cell r="I539" t="str">
            <v>Manager</v>
          </cell>
          <cell r="J539" t="str">
            <v>01526 378627 / 07947558764</v>
          </cell>
          <cell r="K539" t="str">
            <v>timtinplaygroup@tiscali.co.uk</v>
          </cell>
          <cell r="L539" t="str">
            <v>Martin Mrs Mary King's CofE Primary School</v>
          </cell>
          <cell r="M539" t="str">
            <v>Linwood Road</v>
          </cell>
          <cell r="N539" t="str">
            <v>Martin</v>
          </cell>
          <cell r="O539" t="str">
            <v>Lincoln</v>
          </cell>
          <cell r="P539" t="str">
            <v>LN4 3RA</v>
          </cell>
          <cell r="R539" t="str">
            <v>Sarah Coupland</v>
          </cell>
          <cell r="S539">
            <v>369612</v>
          </cell>
          <cell r="T539" t="str">
            <v>Good</v>
          </cell>
          <cell r="U539">
            <v>39988</v>
          </cell>
          <cell r="X539" t="str">
            <v>FDC</v>
          </cell>
          <cell r="Y539" t="str">
            <v>Voluntary</v>
          </cell>
          <cell r="Z539" t="str">
            <v>Committee</v>
          </cell>
          <cell r="AB539" t="str">
            <v>Charity</v>
          </cell>
          <cell r="AC539">
            <v>1082000</v>
          </cell>
          <cell r="AD539" t="str">
            <v>EYE</v>
          </cell>
          <cell r="AE539" t="str">
            <v>Yes</v>
          </cell>
          <cell r="AF539" t="str">
            <v>Yes</v>
          </cell>
          <cell r="AG539" t="str">
            <v>Yes</v>
          </cell>
          <cell r="AI539">
            <v>307530</v>
          </cell>
          <cell r="AJ539" t="str">
            <v>Yes</v>
          </cell>
          <cell r="AK539" t="str">
            <v>Yes</v>
          </cell>
          <cell r="AL539" t="str">
            <v>Yes</v>
          </cell>
        </row>
        <row r="540">
          <cell r="A540">
            <v>683907</v>
          </cell>
          <cell r="B540" t="str">
            <v>Tina Ballard</v>
          </cell>
          <cell r="C540" t="e">
            <v>#REF!</v>
          </cell>
          <cell r="D540" t="e">
            <v>#REF!</v>
          </cell>
          <cell r="E540" t="str">
            <v>LN7 6PD</v>
          </cell>
          <cell r="F540" t="e">
            <v>#REF!</v>
          </cell>
          <cell r="G540" t="str">
            <v>As per mailing address</v>
          </cell>
          <cell r="H540" t="str">
            <v>Tina Ballard</v>
          </cell>
          <cell r="I540" t="str">
            <v>Childminder</v>
          </cell>
          <cell r="J540" t="str">
            <v>07863 839985</v>
          </cell>
          <cell r="K540" t="str">
            <v>rickballard@btinternet.com</v>
          </cell>
          <cell r="L540" t="str">
            <v>9 Millfields</v>
          </cell>
          <cell r="O540" t="str">
            <v>Caistor</v>
          </cell>
          <cell r="P540" t="str">
            <v>LN7 6PD</v>
          </cell>
          <cell r="S540">
            <v>221032</v>
          </cell>
          <cell r="T540" t="str">
            <v>Good</v>
          </cell>
          <cell r="U540">
            <v>41898</v>
          </cell>
          <cell r="V540" t="str">
            <v>Good</v>
          </cell>
          <cell r="W540">
            <v>39944</v>
          </cell>
          <cell r="X540" t="str">
            <v>Childminder</v>
          </cell>
          <cell r="Y540" t="str">
            <v>Childminder</v>
          </cell>
          <cell r="Z540" t="str">
            <v>Childminder</v>
          </cell>
          <cell r="AA540" t="str">
            <v>n/a</v>
          </cell>
          <cell r="AB540" t="str">
            <v>Sole Trader</v>
          </cell>
          <cell r="AD540" t="str">
            <v>EYE</v>
          </cell>
          <cell r="AE540" t="str">
            <v>Yes</v>
          </cell>
          <cell r="AF540" t="str">
            <v>No</v>
          </cell>
          <cell r="AG540" t="str">
            <v>Yes</v>
          </cell>
          <cell r="AI540">
            <v>303353</v>
          </cell>
          <cell r="AJ540" t="str">
            <v>No</v>
          </cell>
          <cell r="AK540" t="str">
            <v>No</v>
          </cell>
          <cell r="AL540" t="str">
            <v>No</v>
          </cell>
        </row>
        <row r="541">
          <cell r="A541">
            <v>683861</v>
          </cell>
          <cell r="B541" t="str">
            <v>Tina Manning</v>
          </cell>
          <cell r="C541" t="e">
            <v>#REF!</v>
          </cell>
          <cell r="D541" t="e">
            <v>#REF!</v>
          </cell>
          <cell r="E541" t="str">
            <v>PE6 9PZ</v>
          </cell>
          <cell r="F541" t="e">
            <v>#REF!</v>
          </cell>
          <cell r="G541" t="str">
            <v>As per mailing address</v>
          </cell>
          <cell r="H541" t="str">
            <v>Tina Manning</v>
          </cell>
          <cell r="I541" t="str">
            <v>Childminder</v>
          </cell>
          <cell r="J541" t="str">
            <v>07950 036712</v>
          </cell>
          <cell r="K541" t="str">
            <v>t1nas@aol.com</v>
          </cell>
          <cell r="L541" t="str">
            <v>1 Bede Road</v>
          </cell>
          <cell r="N541" t="str">
            <v>Baston</v>
          </cell>
          <cell r="O541" t="str">
            <v>Peterborough</v>
          </cell>
          <cell r="P541" t="str">
            <v>PE6 9PZ</v>
          </cell>
          <cell r="S541">
            <v>209221</v>
          </cell>
          <cell r="T541" t="str">
            <v>Good</v>
          </cell>
          <cell r="U541">
            <v>42471</v>
          </cell>
          <cell r="V541" t="str">
            <v>Good</v>
          </cell>
          <cell r="W541">
            <v>40578</v>
          </cell>
          <cell r="X541" t="str">
            <v>Childminder</v>
          </cell>
          <cell r="Y541" t="str">
            <v>Childminder</v>
          </cell>
          <cell r="Z541" t="str">
            <v>Childminder</v>
          </cell>
          <cell r="AA541" t="str">
            <v>n/a</v>
          </cell>
          <cell r="AB541" t="str">
            <v>Sole Trader</v>
          </cell>
          <cell r="AD541" t="str">
            <v>EYE</v>
          </cell>
          <cell r="AE541" t="str">
            <v>Yes</v>
          </cell>
          <cell r="AF541" t="str">
            <v>No</v>
          </cell>
          <cell r="AG541" t="str">
            <v>Yes</v>
          </cell>
          <cell r="AI541">
            <v>313925</v>
          </cell>
          <cell r="AJ541" t="str">
            <v>No</v>
          </cell>
          <cell r="AK541" t="str">
            <v>No</v>
          </cell>
          <cell r="AL541" t="str">
            <v>No</v>
          </cell>
        </row>
        <row r="542">
          <cell r="A542">
            <v>683896</v>
          </cell>
          <cell r="B542" t="str">
            <v>Tinkertots</v>
          </cell>
          <cell r="C542" t="e">
            <v>#REF!</v>
          </cell>
          <cell r="D542" t="e">
            <v>#REF!</v>
          </cell>
          <cell r="E542" t="str">
            <v>LN5 8SH</v>
          </cell>
          <cell r="F542" t="e">
            <v>#REF!</v>
          </cell>
          <cell r="G542" t="str">
            <v>As per mailing address</v>
          </cell>
          <cell r="H542" t="str">
            <v>Michelle Polley</v>
          </cell>
          <cell r="I542" t="str">
            <v>Childminder</v>
          </cell>
          <cell r="J542" t="str">
            <v>07961 125495</v>
          </cell>
          <cell r="K542" t="str">
            <v>michellepolley37@yahoo.co.uk</v>
          </cell>
          <cell r="L542" t="str">
            <v>116 Brant Road</v>
          </cell>
          <cell r="O542" t="str">
            <v>Lincoln</v>
          </cell>
          <cell r="P542" t="str">
            <v>LN5 8SH</v>
          </cell>
          <cell r="S542">
            <v>270961</v>
          </cell>
          <cell r="T542" t="str">
            <v>Good</v>
          </cell>
          <cell r="U542">
            <v>41705</v>
          </cell>
          <cell r="X542" t="str">
            <v>Childminder</v>
          </cell>
          <cell r="Y542" t="str">
            <v>Childminder</v>
          </cell>
          <cell r="Z542" t="str">
            <v>Childminder</v>
          </cell>
          <cell r="AA542" t="str">
            <v>n/a</v>
          </cell>
          <cell r="AB542" t="str">
            <v>Sole Trader</v>
          </cell>
          <cell r="AD542" t="str">
            <v>EYE</v>
          </cell>
          <cell r="AE542" t="str">
            <v>Yes</v>
          </cell>
          <cell r="AF542" t="str">
            <v>No</v>
          </cell>
          <cell r="AG542" t="str">
            <v>Yes</v>
          </cell>
          <cell r="AI542">
            <v>309653</v>
          </cell>
          <cell r="AJ542" t="str">
            <v>No</v>
          </cell>
          <cell r="AK542" t="str">
            <v>No</v>
          </cell>
          <cell r="AL542" t="str">
            <v>No</v>
          </cell>
        </row>
        <row r="543">
          <cell r="A543">
            <v>684104</v>
          </cell>
          <cell r="B543" t="str">
            <v>Tiny Elephants</v>
          </cell>
          <cell r="C543" t="e">
            <v>#REF!</v>
          </cell>
          <cell r="D543" t="e">
            <v>#REF!</v>
          </cell>
          <cell r="E543" t="str">
            <v>LN6 8BD</v>
          </cell>
          <cell r="F543" t="e">
            <v>#REF!</v>
          </cell>
          <cell r="G543" t="str">
            <v>As per mailing address</v>
          </cell>
          <cell r="H543" t="str">
            <v>Caroline Abraham</v>
          </cell>
          <cell r="I543" t="str">
            <v>Childminder</v>
          </cell>
          <cell r="J543">
            <v>7823337642</v>
          </cell>
          <cell r="K543" t="str">
            <v>caroline_abraham@hotmail.co.uk</v>
          </cell>
          <cell r="L543" t="str">
            <v>17 Pavillion Gardens</v>
          </cell>
          <cell r="O543" t="str">
            <v>Lincoln</v>
          </cell>
          <cell r="P543" t="str">
            <v>LN6 8BD</v>
          </cell>
          <cell r="R543" t="str">
            <v>Caroline Abraham</v>
          </cell>
          <cell r="S543">
            <v>461431</v>
          </cell>
          <cell r="T543" t="str">
            <v>Good</v>
          </cell>
          <cell r="U543">
            <v>41918</v>
          </cell>
          <cell r="X543" t="str">
            <v>Childminder</v>
          </cell>
          <cell r="Y543" t="str">
            <v>Childminder</v>
          </cell>
          <cell r="Z543" t="str">
            <v>Childminder</v>
          </cell>
          <cell r="AA543" t="str">
            <v>n/a</v>
          </cell>
          <cell r="AB543" t="str">
            <v>Sole Trader</v>
          </cell>
          <cell r="AC543" t="str">
            <v>Tiny Elephants</v>
          </cell>
          <cell r="AD543" t="str">
            <v>EYE</v>
          </cell>
          <cell r="AE543" t="str">
            <v>Yes</v>
          </cell>
          <cell r="AF543" t="str">
            <v>No</v>
          </cell>
          <cell r="AG543" t="str">
            <v>Yes</v>
          </cell>
          <cell r="AI543">
            <v>326867</v>
          </cell>
          <cell r="AK543" t="str">
            <v>Yes</v>
          </cell>
        </row>
        <row r="544">
          <cell r="A544">
            <v>684124</v>
          </cell>
          <cell r="B544" t="str">
            <v xml:space="preserve">Toadstool Childminding </v>
          </cell>
          <cell r="C544" t="e">
            <v>#REF!</v>
          </cell>
          <cell r="D544" t="e">
            <v>#REF!</v>
          </cell>
          <cell r="E544" t="str">
            <v>NG34 8SQ</v>
          </cell>
          <cell r="F544" t="e">
            <v>#REF!</v>
          </cell>
          <cell r="G544" t="str">
            <v>As per mailing address</v>
          </cell>
          <cell r="H544" t="str">
            <v xml:space="preserve">Sarah Sadler </v>
          </cell>
          <cell r="I544" t="str">
            <v>Childminder</v>
          </cell>
          <cell r="J544" t="str">
            <v>07837292222</v>
          </cell>
          <cell r="K544" t="str">
            <v>sarahjblackwell@btinternet.com</v>
          </cell>
          <cell r="L544" t="str">
            <v>50 Furlong Way</v>
          </cell>
          <cell r="M544" t="str">
            <v xml:space="preserve"> Holdingham</v>
          </cell>
          <cell r="O544" t="str">
            <v>Sleaford</v>
          </cell>
          <cell r="P544" t="str">
            <v xml:space="preserve">NG34 8SQ </v>
          </cell>
          <cell r="R544" t="str">
            <v xml:space="preserve">Sarah Sadler </v>
          </cell>
          <cell r="S544">
            <v>443884</v>
          </cell>
          <cell r="T544" t="str">
            <v>Good</v>
          </cell>
          <cell r="U544">
            <v>42430</v>
          </cell>
          <cell r="V544" t="str">
            <v>Requires Improvement</v>
          </cell>
          <cell r="W544">
            <v>41382</v>
          </cell>
          <cell r="X544" t="str">
            <v>Childminder</v>
          </cell>
          <cell r="Y544" t="str">
            <v>Childminder</v>
          </cell>
          <cell r="Z544" t="str">
            <v>Childminder</v>
          </cell>
          <cell r="AA544" t="str">
            <v>n/a</v>
          </cell>
          <cell r="AB544" t="str">
            <v>Sole Trader</v>
          </cell>
          <cell r="AC544" t="str">
            <v>Sarah Sadler</v>
          </cell>
          <cell r="AD544" t="str">
            <v>EYE</v>
          </cell>
          <cell r="AE544" t="str">
            <v>Yes</v>
          </cell>
          <cell r="AF544" t="str">
            <v>Yes</v>
          </cell>
          <cell r="AG544" t="str">
            <v>No</v>
          </cell>
          <cell r="AI544">
            <v>327834</v>
          </cell>
          <cell r="AK544" t="str">
            <v>Yes</v>
          </cell>
        </row>
        <row r="545">
          <cell r="A545">
            <v>501321</v>
          </cell>
          <cell r="B545" t="str">
            <v>Town &amp; Country Kiddies Chestnut House</v>
          </cell>
          <cell r="C545" t="e">
            <v>#REF!</v>
          </cell>
          <cell r="D545" t="e">
            <v>#REF!</v>
          </cell>
          <cell r="E545" t="str">
            <v>LN8 3BJ</v>
          </cell>
          <cell r="F545" t="e">
            <v>#REF!</v>
          </cell>
          <cell r="G545" t="str">
            <v>As per mailing address</v>
          </cell>
          <cell r="H545" t="str">
            <v xml:space="preserve">Margaret Reeves </v>
          </cell>
          <cell r="I545" t="str">
            <v>Manager</v>
          </cell>
          <cell r="J545" t="str">
            <v>01673 844014</v>
          </cell>
          <cell r="K545" t="str">
            <v>tckiddiesrasen@googlemail.com</v>
          </cell>
          <cell r="L545" t="str">
            <v>23 Kilnwell Road</v>
          </cell>
          <cell r="O545" t="str">
            <v>Market Rasen</v>
          </cell>
          <cell r="P545" t="str">
            <v>LN8 3BJ</v>
          </cell>
          <cell r="R545" t="str">
            <v>Zoe Oyston</v>
          </cell>
          <cell r="S545">
            <v>442744</v>
          </cell>
          <cell r="T545" t="str">
            <v>Good</v>
          </cell>
          <cell r="U545">
            <v>42439</v>
          </cell>
          <cell r="V545" t="str">
            <v>Outstanding</v>
          </cell>
          <cell r="W545">
            <v>41116</v>
          </cell>
          <cell r="X545" t="str">
            <v>Sessional</v>
          </cell>
          <cell r="Y545" t="str">
            <v>Private</v>
          </cell>
          <cell r="Z545" t="str">
            <v>Private Owner</v>
          </cell>
          <cell r="AA545" t="str">
            <v>n/a</v>
          </cell>
          <cell r="AB545" t="str">
            <v>Companies House</v>
          </cell>
          <cell r="AC545" t="str">
            <v>04785113</v>
          </cell>
          <cell r="AD545" t="str">
            <v>EYE</v>
          </cell>
          <cell r="AE545" t="str">
            <v>Yes</v>
          </cell>
          <cell r="AF545" t="str">
            <v>Yes</v>
          </cell>
          <cell r="AG545" t="str">
            <v>Yes</v>
          </cell>
          <cell r="AI545">
            <v>311003</v>
          </cell>
          <cell r="AJ545" t="str">
            <v>Yes</v>
          </cell>
          <cell r="AK545" t="str">
            <v>No</v>
          </cell>
          <cell r="AL545" t="str">
            <v>Yes</v>
          </cell>
        </row>
        <row r="546">
          <cell r="A546">
            <v>546422</v>
          </cell>
          <cell r="B546" t="str">
            <v>Town &amp; Country Kiddies Louth</v>
          </cell>
          <cell r="C546" t="e">
            <v>#REF!</v>
          </cell>
          <cell r="D546" t="e">
            <v>#REF!</v>
          </cell>
          <cell r="E546" t="str">
            <v>LN11 0JW</v>
          </cell>
          <cell r="F546" t="e">
            <v>#REF!</v>
          </cell>
          <cell r="G546" t="str">
            <v>As per mailing address</v>
          </cell>
          <cell r="H546" t="str">
            <v>Sarah Davies</v>
          </cell>
          <cell r="I546" t="str">
            <v>Manager</v>
          </cell>
          <cell r="J546" t="str">
            <v>01507 606000/ 07572 866456</v>
          </cell>
          <cell r="K546" t="str">
            <v>tckiddieslouth@aol.com; sarahtckiddies@aol.com</v>
          </cell>
          <cell r="L546" t="str">
            <v>48 James Street</v>
          </cell>
          <cell r="O546" t="str">
            <v>Louth</v>
          </cell>
          <cell r="P546" t="str">
            <v>LN11 0JW</v>
          </cell>
          <cell r="R546" t="str">
            <v>Stephen Small</v>
          </cell>
          <cell r="S546">
            <v>306138</v>
          </cell>
          <cell r="T546" t="str">
            <v>Outstanding</v>
          </cell>
          <cell r="U546">
            <v>41379</v>
          </cell>
          <cell r="V546" t="str">
            <v>Outstanding</v>
          </cell>
          <cell r="W546">
            <v>40192</v>
          </cell>
          <cell r="X546" t="str">
            <v>FDC</v>
          </cell>
          <cell r="Y546" t="str">
            <v>Private</v>
          </cell>
          <cell r="Z546" t="str">
            <v>Private Owner</v>
          </cell>
          <cell r="AA546" t="str">
            <v>n/a</v>
          </cell>
          <cell r="AB546" t="str">
            <v>Companies House</v>
          </cell>
          <cell r="AC546" t="str">
            <v>04785113</v>
          </cell>
          <cell r="AD546" t="str">
            <v>EYE</v>
          </cell>
          <cell r="AE546" t="str">
            <v>Yes</v>
          </cell>
          <cell r="AF546" t="str">
            <v>Yes</v>
          </cell>
          <cell r="AG546" t="str">
            <v>Yes</v>
          </cell>
          <cell r="AI546">
            <v>302267</v>
          </cell>
          <cell r="AJ546" t="str">
            <v>No</v>
          </cell>
          <cell r="AK546" t="str">
            <v>Yes</v>
          </cell>
          <cell r="AL546" t="str">
            <v>Yes</v>
          </cell>
        </row>
        <row r="547">
          <cell r="A547">
            <v>546485</v>
          </cell>
          <cell r="B547" t="str">
            <v>Town &amp; Country Kiddies The Willows</v>
          </cell>
          <cell r="C547" t="e">
            <v>#REF!</v>
          </cell>
          <cell r="D547" t="e">
            <v>#REF!</v>
          </cell>
          <cell r="E547" t="str">
            <v>LN8 3AF</v>
          </cell>
          <cell r="F547" t="e">
            <v>#REF!</v>
          </cell>
          <cell r="G547" t="str">
            <v>As per mailing address</v>
          </cell>
          <cell r="H547" t="str">
            <v xml:space="preserve">Margaret Reeves </v>
          </cell>
          <cell r="I547" t="str">
            <v>Manager</v>
          </cell>
          <cell r="J547" t="str">
            <v>01673 844014/ 07852 221550</v>
          </cell>
          <cell r="K547" t="str">
            <v>tckiddiesrasen@googlemail.com</v>
          </cell>
          <cell r="L547" t="str">
            <v>8 Kilnwell Road</v>
          </cell>
          <cell r="O547" t="str">
            <v>Market Rasen</v>
          </cell>
          <cell r="P547" t="str">
            <v>LN8 3AF</v>
          </cell>
          <cell r="R547" t="str">
            <v>Zoe Oyston</v>
          </cell>
          <cell r="S547">
            <v>268945</v>
          </cell>
          <cell r="T547" t="str">
            <v xml:space="preserve">Good </v>
          </cell>
          <cell r="U547">
            <v>42438</v>
          </cell>
          <cell r="V547" t="str">
            <v>Outstanding</v>
          </cell>
          <cell r="W547">
            <v>40049</v>
          </cell>
          <cell r="X547" t="str">
            <v>FDC</v>
          </cell>
          <cell r="Y547" t="str">
            <v>Private</v>
          </cell>
          <cell r="Z547" t="str">
            <v>Private Owner</v>
          </cell>
          <cell r="AA547" t="str">
            <v>n/a</v>
          </cell>
          <cell r="AB547" t="str">
            <v>Companies House</v>
          </cell>
          <cell r="AC547" t="str">
            <v>04785113</v>
          </cell>
          <cell r="AD547" t="str">
            <v>EYE</v>
          </cell>
          <cell r="AE547" t="str">
            <v>Yes</v>
          </cell>
          <cell r="AF547" t="str">
            <v>Yes</v>
          </cell>
          <cell r="AG547" t="str">
            <v>Yes</v>
          </cell>
          <cell r="AI547">
            <v>302267</v>
          </cell>
          <cell r="AJ547" t="str">
            <v>Yes</v>
          </cell>
          <cell r="AK547" t="str">
            <v>Yes</v>
          </cell>
          <cell r="AL547" t="str">
            <v>Yes</v>
          </cell>
        </row>
        <row r="548">
          <cell r="A548">
            <v>533135</v>
          </cell>
          <cell r="B548" t="str">
            <v>Tracy Andrew</v>
          </cell>
          <cell r="C548" t="e">
            <v>#REF!</v>
          </cell>
          <cell r="D548" t="e">
            <v>#REF!</v>
          </cell>
          <cell r="E548" t="str">
            <v>PE12 6LD</v>
          </cell>
          <cell r="F548" t="e">
            <v>#REF!</v>
          </cell>
          <cell r="G548" t="str">
            <v>As per mailing address</v>
          </cell>
          <cell r="H548" t="str">
            <v>Tracy Andrew</v>
          </cell>
          <cell r="I548" t="str">
            <v>Childminder</v>
          </cell>
          <cell r="J548" t="str">
            <v>07789 715874</v>
          </cell>
          <cell r="K548" t="str">
            <v>tracyandrew@hotmail.co.uk</v>
          </cell>
          <cell r="L548" t="str">
            <v>20 Seas End Road</v>
          </cell>
          <cell r="M548" t="str">
            <v>Moulton Seas End</v>
          </cell>
          <cell r="O548" t="str">
            <v>Spalding</v>
          </cell>
          <cell r="P548" t="str">
            <v>PE12 6LD</v>
          </cell>
          <cell r="S548">
            <v>385916</v>
          </cell>
          <cell r="T548" t="str">
            <v>Outstanding</v>
          </cell>
          <cell r="U548">
            <v>42075</v>
          </cell>
          <cell r="V548" t="str">
            <v>Good</v>
          </cell>
          <cell r="W548">
            <v>40032</v>
          </cell>
          <cell r="X548" t="str">
            <v>Childminder</v>
          </cell>
          <cell r="Y548" t="str">
            <v>Childminder</v>
          </cell>
          <cell r="Z548" t="str">
            <v>Childminder</v>
          </cell>
          <cell r="AA548" t="str">
            <v>n/a</v>
          </cell>
          <cell r="AB548" t="str">
            <v>Sole Trader</v>
          </cell>
          <cell r="AD548" t="str">
            <v>EYE</v>
          </cell>
          <cell r="AE548" t="str">
            <v>Yes</v>
          </cell>
          <cell r="AF548" t="str">
            <v>No</v>
          </cell>
          <cell r="AG548" t="str">
            <v>Yes</v>
          </cell>
          <cell r="AI548">
            <v>307415</v>
          </cell>
          <cell r="AJ548" t="str">
            <v>No</v>
          </cell>
          <cell r="AK548" t="str">
            <v>No</v>
          </cell>
          <cell r="AL548" t="str">
            <v>No</v>
          </cell>
        </row>
        <row r="549">
          <cell r="A549">
            <v>684158</v>
          </cell>
          <cell r="B549" t="str">
            <v>Tracy Hibbitt</v>
          </cell>
          <cell r="C549" t="e">
            <v>#REF!</v>
          </cell>
          <cell r="D549" t="e">
            <v>#REF!</v>
          </cell>
          <cell r="E549" t="str">
            <v>NG31 8EA</v>
          </cell>
          <cell r="F549" t="e">
            <v>#REF!</v>
          </cell>
          <cell r="G549" t="str">
            <v>As per mailing address</v>
          </cell>
          <cell r="H549" t="str">
            <v>Tracy Hibbitt</v>
          </cell>
          <cell r="I549" t="str">
            <v>Childminder</v>
          </cell>
          <cell r="J549" t="str">
            <v xml:space="preserve">07778566652 </v>
          </cell>
          <cell r="K549" t="str">
            <v>petetracy@ntlworld.com</v>
          </cell>
          <cell r="L549" t="str">
            <v>1a Dovedale Close</v>
          </cell>
          <cell r="O549" t="str">
            <v>Grantham</v>
          </cell>
          <cell r="P549" t="str">
            <v>NG31 8EA</v>
          </cell>
          <cell r="S549" t="str">
            <v>EY103096</v>
          </cell>
          <cell r="T549" t="str">
            <v>Good</v>
          </cell>
          <cell r="U549">
            <v>42482</v>
          </cell>
          <cell r="X549" t="str">
            <v>Childminder</v>
          </cell>
          <cell r="Y549" t="str">
            <v>Childminder</v>
          </cell>
          <cell r="Z549" t="str">
            <v>Childminder</v>
          </cell>
          <cell r="AA549" t="str">
            <v>n/a</v>
          </cell>
          <cell r="AB549" t="str">
            <v>Sole Trader</v>
          </cell>
          <cell r="AD549" t="str">
            <v>EYE</v>
          </cell>
          <cell r="AE549" t="str">
            <v>Yes</v>
          </cell>
          <cell r="AF549" t="str">
            <v>No</v>
          </cell>
          <cell r="AG549" t="str">
            <v>Yes</v>
          </cell>
          <cell r="AI549">
            <v>330570</v>
          </cell>
        </row>
        <row r="550">
          <cell r="A550" t="str">
            <v>N/A</v>
          </cell>
          <cell r="B550" t="str">
            <v>Tracy Knott</v>
          </cell>
          <cell r="C550" t="e">
            <v>#REF!</v>
          </cell>
          <cell r="D550" t="e">
            <v>#REF!</v>
          </cell>
          <cell r="E550" t="str">
            <v>LN6 9RG</v>
          </cell>
          <cell r="F550" t="e">
            <v>#REF!</v>
          </cell>
          <cell r="G550" t="str">
            <v>As per mailing address</v>
          </cell>
          <cell r="H550" t="str">
            <v>Tracy Knott</v>
          </cell>
          <cell r="I550" t="str">
            <v>Childminder</v>
          </cell>
          <cell r="J550" t="str">
            <v>01522 800292</v>
          </cell>
          <cell r="K550" t="str">
            <v>tracy.knott1973@gmail.com</v>
          </cell>
          <cell r="L550" t="str">
            <v>15 Coult Avenue</v>
          </cell>
          <cell r="N550" t="str">
            <v>North Hykeham</v>
          </cell>
          <cell r="O550" t="str">
            <v>Lincoln</v>
          </cell>
          <cell r="P550" t="str">
            <v>LN6 9RG</v>
          </cell>
          <cell r="S550">
            <v>249658</v>
          </cell>
          <cell r="T550" t="str">
            <v>requires Improvement</v>
          </cell>
          <cell r="U550">
            <v>42278</v>
          </cell>
          <cell r="V550" t="str">
            <v>Inadequate</v>
          </cell>
          <cell r="W550">
            <v>42116</v>
          </cell>
          <cell r="X550" t="str">
            <v>Childminder</v>
          </cell>
          <cell r="Y550" t="str">
            <v>Childminder</v>
          </cell>
          <cell r="Z550" t="str">
            <v>Childminder</v>
          </cell>
          <cell r="AA550" t="str">
            <v>n/a</v>
          </cell>
          <cell r="AB550" t="str">
            <v>Sole Trader</v>
          </cell>
          <cell r="AD550" t="str">
            <v>Non EYE</v>
          </cell>
          <cell r="AE550" t="str">
            <v>Non EYE</v>
          </cell>
          <cell r="AF550" t="str">
            <v>No</v>
          </cell>
          <cell r="AG550" t="str">
            <v>No</v>
          </cell>
          <cell r="AH550" t="str">
            <v>Yes</v>
          </cell>
          <cell r="AI550" t="str">
            <v>Non EYE</v>
          </cell>
          <cell r="AJ550" t="str">
            <v>No</v>
          </cell>
          <cell r="AK550" t="str">
            <v>No</v>
          </cell>
          <cell r="AL550" t="str">
            <v>No</v>
          </cell>
        </row>
        <row r="551">
          <cell r="A551" t="str">
            <v>N/A</v>
          </cell>
          <cell r="B551" t="str">
            <v>Tracy McKone</v>
          </cell>
          <cell r="C551" t="e">
            <v>#REF!</v>
          </cell>
          <cell r="D551" t="e">
            <v>#REF!</v>
          </cell>
          <cell r="E551" t="str">
            <v>LN6 0LS</v>
          </cell>
          <cell r="F551" t="e">
            <v>#REF!</v>
          </cell>
          <cell r="G551" t="str">
            <v>As per mailing address</v>
          </cell>
          <cell r="H551" t="str">
            <v>Tracy McKone</v>
          </cell>
          <cell r="I551" t="str">
            <v>Childminder</v>
          </cell>
          <cell r="J551" t="str">
            <v>01522 696440</v>
          </cell>
          <cell r="K551" t="str">
            <v>tracy.mckone@ntlworld.com</v>
          </cell>
          <cell r="L551" t="str">
            <v>5 Woodfield Close</v>
          </cell>
          <cell r="O551" t="str">
            <v>Lincoln</v>
          </cell>
          <cell r="P551" t="str">
            <v>LN6 0LS</v>
          </cell>
          <cell r="T551" t="str">
            <v>Awaiting</v>
          </cell>
          <cell r="X551" t="str">
            <v>Childminder</v>
          </cell>
          <cell r="Y551" t="str">
            <v>Childminder</v>
          </cell>
          <cell r="Z551" t="str">
            <v>Childminder</v>
          </cell>
          <cell r="AA551" t="str">
            <v>n/a</v>
          </cell>
          <cell r="AB551" t="str">
            <v>Sole Trader</v>
          </cell>
          <cell r="AD551" t="str">
            <v>Non EYE</v>
          </cell>
          <cell r="AE551" t="str">
            <v>Non EYE</v>
          </cell>
          <cell r="AF551" t="str">
            <v>No</v>
          </cell>
          <cell r="AG551" t="str">
            <v>No</v>
          </cell>
          <cell r="AH551" t="str">
            <v>Yes</v>
          </cell>
          <cell r="AI551" t="str">
            <v>Non EYE</v>
          </cell>
          <cell r="AJ551" t="str">
            <v>No</v>
          </cell>
          <cell r="AK551" t="str">
            <v>No</v>
          </cell>
          <cell r="AL551" t="str">
            <v>No</v>
          </cell>
        </row>
        <row r="552">
          <cell r="A552">
            <v>599384</v>
          </cell>
          <cell r="B552" t="str">
            <v>Treasure Chest Day Nursery</v>
          </cell>
          <cell r="C552" t="e">
            <v>#REF!</v>
          </cell>
          <cell r="D552" t="e">
            <v>#REF!</v>
          </cell>
          <cell r="E552" t="str">
            <v>LN11 7SB</v>
          </cell>
          <cell r="F552" t="e">
            <v>#REF!</v>
          </cell>
          <cell r="G552" t="str">
            <v>Saltfleet Club House, Louth Road, Saltfleet, LN11 7SB</v>
          </cell>
          <cell r="H552" t="str">
            <v>Ann Orwin</v>
          </cell>
          <cell r="I552" t="str">
            <v>Manager</v>
          </cell>
          <cell r="J552" t="str">
            <v>01507 339361/ 07732164115    </v>
          </cell>
          <cell r="K552" t="str">
            <v>Treasurechestsaltfleet@hotmail.co.uk</v>
          </cell>
          <cell r="L552" t="str">
            <v>Haven View</v>
          </cell>
          <cell r="M552" t="str">
            <v>Haven Bank</v>
          </cell>
          <cell r="N552" t="str">
            <v>Saltfleet</v>
          </cell>
          <cell r="O552" t="str">
            <v>Louth</v>
          </cell>
          <cell r="P552" t="str">
            <v>LN11 7SD</v>
          </cell>
          <cell r="S552">
            <v>433724</v>
          </cell>
          <cell r="T552" t="str">
            <v>Good</v>
          </cell>
          <cell r="U552">
            <v>42073</v>
          </cell>
          <cell r="V552" t="str">
            <v>Good</v>
          </cell>
          <cell r="W552">
            <v>40919</v>
          </cell>
          <cell r="X552" t="str">
            <v>FDC</v>
          </cell>
          <cell r="Y552" t="str">
            <v>Private</v>
          </cell>
          <cell r="Z552" t="str">
            <v>Private Owner</v>
          </cell>
          <cell r="AA552" t="str">
            <v>n/a</v>
          </cell>
          <cell r="AB552" t="str">
            <v>Sole Trader</v>
          </cell>
          <cell r="AC552" t="str">
            <v>ANN ORWIN</v>
          </cell>
          <cell r="AD552" t="str">
            <v>EYE</v>
          </cell>
          <cell r="AE552" t="str">
            <v>Yes</v>
          </cell>
          <cell r="AF552" t="str">
            <v>Yes</v>
          </cell>
          <cell r="AG552" t="str">
            <v>Yes</v>
          </cell>
          <cell r="AI552">
            <v>310385</v>
          </cell>
          <cell r="AJ552" t="str">
            <v>Yes</v>
          </cell>
          <cell r="AK552" t="str">
            <v>Yes</v>
          </cell>
          <cell r="AL552" t="str">
            <v>Yes</v>
          </cell>
        </row>
        <row r="553">
          <cell r="A553">
            <v>546459</v>
          </cell>
          <cell r="B553" t="str">
            <v>Treetops Caterpillar</v>
          </cell>
          <cell r="C553" t="e">
            <v>#REF!</v>
          </cell>
          <cell r="D553" t="e">
            <v>#REF!</v>
          </cell>
          <cell r="E553" t="str">
            <v>PE6 8EH</v>
          </cell>
          <cell r="F553" t="e">
            <v>#REF!</v>
          </cell>
          <cell r="G553" t="str">
            <v>As per mailing address</v>
          </cell>
          <cell r="H553" t="str">
            <v>Lisa Turner</v>
          </cell>
          <cell r="I553" t="str">
            <v>Manager</v>
          </cell>
          <cell r="J553" t="str">
            <v>01778 380232</v>
          </cell>
          <cell r="K553" t="str">
            <v>caterpillar@treetopsnurseries.co.uk</v>
          </cell>
          <cell r="L553" t="str">
            <v>The Rundles</v>
          </cell>
          <cell r="M553" t="str">
            <v>100 Bridge Street</v>
          </cell>
          <cell r="N553" t="str">
            <v>Caythorpe</v>
          </cell>
          <cell r="O553" t="str">
            <v>Deeping St James</v>
          </cell>
          <cell r="P553" t="str">
            <v>PE6 8EH</v>
          </cell>
          <cell r="R553" t="str">
            <v>Lisa Turner</v>
          </cell>
          <cell r="S553">
            <v>380553</v>
          </cell>
          <cell r="T553" t="str">
            <v>Good</v>
          </cell>
          <cell r="U553">
            <v>39817</v>
          </cell>
          <cell r="X553" t="str">
            <v>FDC</v>
          </cell>
          <cell r="Y553" t="str">
            <v>Private</v>
          </cell>
          <cell r="Z553" t="str">
            <v>Private Owner</v>
          </cell>
          <cell r="AA553" t="str">
            <v>n/a</v>
          </cell>
          <cell r="AB553" t="str">
            <v>Companies House</v>
          </cell>
          <cell r="AC553" t="str">
            <v>06528442</v>
          </cell>
          <cell r="AD553" t="str">
            <v>EYE</v>
          </cell>
          <cell r="AE553" t="str">
            <v>Yes</v>
          </cell>
          <cell r="AF553" t="str">
            <v>Yes</v>
          </cell>
          <cell r="AG553" t="str">
            <v>Yes</v>
          </cell>
          <cell r="AI553">
            <v>311582</v>
          </cell>
          <cell r="AJ553" t="str">
            <v>No</v>
          </cell>
          <cell r="AK553" t="str">
            <v>No</v>
          </cell>
          <cell r="AL553" t="str">
            <v>No</v>
          </cell>
        </row>
        <row r="554">
          <cell r="A554">
            <v>546461</v>
          </cell>
          <cell r="B554" t="str">
            <v>Treetops Nursery</v>
          </cell>
          <cell r="C554" t="e">
            <v>#REF!</v>
          </cell>
          <cell r="D554" t="e">
            <v>#REF!</v>
          </cell>
          <cell r="E554" t="str">
            <v>LN9 5DX</v>
          </cell>
          <cell r="F554" t="e">
            <v>#REF!</v>
          </cell>
          <cell r="G554" t="str">
            <v>As per mailing address</v>
          </cell>
          <cell r="H554" t="str">
            <v>Lucy McKeag</v>
          </cell>
          <cell r="I554" t="str">
            <v>Manager</v>
          </cell>
          <cell r="J554" t="str">
            <v>01507 526755</v>
          </cell>
          <cell r="K554" t="str">
            <v>info@treetopsnurseryhorncastle.co.uk</v>
          </cell>
          <cell r="L554" t="str">
            <v>Horncastle War Memorial Centre</v>
          </cell>
          <cell r="M554" t="str">
            <v>52 North Street</v>
          </cell>
          <cell r="O554" t="str">
            <v>Horncastle</v>
          </cell>
          <cell r="P554" t="str">
            <v>LN9 5DX</v>
          </cell>
          <cell r="Q554" t="str">
            <v>Woodlands Nursery Horncastle</v>
          </cell>
          <cell r="R554" t="str">
            <v>Lucy McKeag</v>
          </cell>
          <cell r="S554">
            <v>458112</v>
          </cell>
          <cell r="T554" t="str">
            <v>Good</v>
          </cell>
          <cell r="U554">
            <v>41502</v>
          </cell>
          <cell r="V554" t="str">
            <v>Satisfactory</v>
          </cell>
          <cell r="W554">
            <v>40213</v>
          </cell>
          <cell r="X554" t="str">
            <v>FDC</v>
          </cell>
          <cell r="Y554" t="str">
            <v>Private</v>
          </cell>
          <cell r="Z554" t="str">
            <v>Private Owner</v>
          </cell>
          <cell r="AA554" t="str">
            <v>n/a</v>
          </cell>
          <cell r="AB554" t="str">
            <v>Companies House</v>
          </cell>
          <cell r="AC554" t="str">
            <v>08264914</v>
          </cell>
          <cell r="AD554" t="str">
            <v>EYE</v>
          </cell>
          <cell r="AE554" t="str">
            <v>Yes</v>
          </cell>
          <cell r="AF554" t="str">
            <v>Yes</v>
          </cell>
          <cell r="AG554" t="str">
            <v>Yes</v>
          </cell>
          <cell r="AI554">
            <v>312005</v>
          </cell>
          <cell r="AJ554" t="str">
            <v>Yes</v>
          </cell>
          <cell r="AK554" t="str">
            <v>Yes</v>
          </cell>
          <cell r="AL554" t="str">
            <v>Yes</v>
          </cell>
        </row>
        <row r="555">
          <cell r="A555">
            <v>599584</v>
          </cell>
          <cell r="B555" t="str">
            <v>Trinity Day Nursery</v>
          </cell>
          <cell r="C555" t="e">
            <v>#REF!</v>
          </cell>
          <cell r="D555" t="e">
            <v>#REF!</v>
          </cell>
          <cell r="E555" t="str">
            <v>DN21 1JP</v>
          </cell>
          <cell r="F555" t="e">
            <v>#REF!</v>
          </cell>
          <cell r="G555" t="str">
            <v>As per mailing address</v>
          </cell>
          <cell r="H555" t="str">
            <v>Julia Merivale</v>
          </cell>
          <cell r="I555" t="str">
            <v>Owner/ Manager</v>
          </cell>
          <cell r="J555" t="str">
            <v>01427 677231/ 07428 733674 / 07428 592319</v>
          </cell>
          <cell r="K555" t="str">
            <v>julia@trinitydaynursery.co.uk; staff@trinitydaynursery.co.uk</v>
          </cell>
          <cell r="L555" t="str">
            <v>156 Trinity Street</v>
          </cell>
          <cell r="O555" t="str">
            <v>Gainsborough</v>
          </cell>
          <cell r="P555" t="str">
            <v>DN21 1JP</v>
          </cell>
          <cell r="R555" t="str">
            <v>Julia Merivale</v>
          </cell>
          <cell r="S555">
            <v>442539</v>
          </cell>
          <cell r="T555" t="str">
            <v>Good</v>
          </cell>
          <cell r="U555">
            <v>41169</v>
          </cell>
          <cell r="X555" t="str">
            <v>FDC</v>
          </cell>
          <cell r="Y555" t="str">
            <v>Private</v>
          </cell>
          <cell r="Z555" t="str">
            <v>Private Owner</v>
          </cell>
          <cell r="AA555" t="str">
            <v>n/a</v>
          </cell>
          <cell r="AB555" t="str">
            <v>Companies House</v>
          </cell>
          <cell r="AC555" t="str">
            <v>07696440</v>
          </cell>
          <cell r="AD555" t="str">
            <v>EYE</v>
          </cell>
          <cell r="AE555" t="str">
            <v>Yes</v>
          </cell>
          <cell r="AF555" t="str">
            <v>Yes</v>
          </cell>
          <cell r="AG555" t="str">
            <v>Yes</v>
          </cell>
          <cell r="AI555">
            <v>311263</v>
          </cell>
          <cell r="AJ555" t="str">
            <v>No</v>
          </cell>
          <cell r="AK555" t="str">
            <v>No</v>
          </cell>
          <cell r="AL555" t="str">
            <v>No</v>
          </cell>
        </row>
        <row r="556">
          <cell r="A556">
            <v>684161</v>
          </cell>
          <cell r="B556" t="str">
            <v>Twinkle Tots Childminding</v>
          </cell>
          <cell r="C556" t="str">
            <v>East Lindsey</v>
          </cell>
          <cell r="D556" t="str">
            <v>Hundleby</v>
          </cell>
          <cell r="E556" t="str">
            <v>PE23 4JL</v>
          </cell>
          <cell r="F556" t="str">
            <v>Horncastle CC</v>
          </cell>
          <cell r="G556" t="str">
            <v>As per mailing address</v>
          </cell>
          <cell r="H556" t="str">
            <v xml:space="preserve">Abigail Colley </v>
          </cell>
          <cell r="I556" t="str">
            <v>Childminder</v>
          </cell>
          <cell r="J556" t="str">
            <v>07554 915907</v>
          </cell>
          <cell r="L556" t="str">
            <v>Tybrick</v>
          </cell>
          <cell r="M556" t="str">
            <v>Partney Road</v>
          </cell>
          <cell r="N556" t="str">
            <v>Sausthorpe</v>
          </cell>
          <cell r="O556" t="str">
            <v>Spilsby</v>
          </cell>
          <cell r="P556" t="str">
            <v>PE23 4JL</v>
          </cell>
          <cell r="S556" t="str">
            <v>EY535642</v>
          </cell>
          <cell r="T556" t="str">
            <v>Awaiting</v>
          </cell>
          <cell r="U556" t="str">
            <v>Awaiting</v>
          </cell>
          <cell r="X556" t="str">
            <v>Childminder</v>
          </cell>
          <cell r="Y556" t="str">
            <v>Childminder</v>
          </cell>
          <cell r="Z556" t="str">
            <v>Childminder</v>
          </cell>
          <cell r="AD556" t="str">
            <v>EYE</v>
          </cell>
          <cell r="AE556" t="str">
            <v>Yes</v>
          </cell>
          <cell r="AF556" t="str">
            <v>Yes</v>
          </cell>
          <cell r="AG556" t="str">
            <v>Yes</v>
          </cell>
          <cell r="AI556">
            <v>330785</v>
          </cell>
          <cell r="AJ556" t="str">
            <v>No</v>
          </cell>
          <cell r="AK556" t="str">
            <v>No</v>
          </cell>
          <cell r="AL556" t="str">
            <v>No</v>
          </cell>
        </row>
        <row r="557">
          <cell r="A557">
            <v>582223</v>
          </cell>
          <cell r="B557" t="str">
            <v>Tydd St Marys Preschool</v>
          </cell>
          <cell r="C557" t="e">
            <v>#REF!</v>
          </cell>
          <cell r="D557" t="e">
            <v>#REF!</v>
          </cell>
          <cell r="E557" t="str">
            <v>PE13 5QY</v>
          </cell>
          <cell r="F557" t="e">
            <v>#REF!</v>
          </cell>
          <cell r="G557" t="str">
            <v>As per mailing address</v>
          </cell>
          <cell r="H557" t="str">
            <v>Sheila Melton</v>
          </cell>
          <cell r="I557" t="str">
            <v>Supervisor</v>
          </cell>
          <cell r="J557" t="str">
            <v>01945 420331</v>
          </cell>
          <cell r="K557" t="str">
            <v>tyddstmarypreschool@googlemail.com</v>
          </cell>
          <cell r="L557" t="str">
            <v>Trafford Room</v>
          </cell>
          <cell r="M557" t="str">
            <v>Commom Way</v>
          </cell>
          <cell r="O557" t="str">
            <v>Wisbech</v>
          </cell>
          <cell r="P557" t="str">
            <v>PE13 5QY</v>
          </cell>
          <cell r="R557" t="str">
            <v>Sheila Melton</v>
          </cell>
          <cell r="S557">
            <v>253630</v>
          </cell>
          <cell r="T557" t="str">
            <v>Good</v>
          </cell>
          <cell r="U557">
            <v>41963</v>
          </cell>
          <cell r="V557" t="str">
            <v>Good</v>
          </cell>
          <cell r="W557">
            <v>40640</v>
          </cell>
          <cell r="X557" t="str">
            <v>Sessional</v>
          </cell>
          <cell r="Y557" t="str">
            <v>Voluntary</v>
          </cell>
          <cell r="Z557" t="str">
            <v>Committee</v>
          </cell>
          <cell r="AA557" t="str">
            <v>Brenda Fursse</v>
          </cell>
          <cell r="AB557" t="str">
            <v>Sole Trader</v>
          </cell>
          <cell r="AC557" t="str">
            <v>BRENDA FURSSE</v>
          </cell>
          <cell r="AD557" t="str">
            <v>EYE</v>
          </cell>
          <cell r="AE557" t="str">
            <v>Yes</v>
          </cell>
          <cell r="AF557" t="str">
            <v>No</v>
          </cell>
          <cell r="AG557" t="str">
            <v>Yes</v>
          </cell>
          <cell r="AI557">
            <v>301512</v>
          </cell>
          <cell r="AJ557" t="str">
            <v>No</v>
          </cell>
          <cell r="AK557" t="str">
            <v>No</v>
          </cell>
          <cell r="AL557" t="str">
            <v>No</v>
          </cell>
        </row>
        <row r="558">
          <cell r="A558">
            <v>546533</v>
          </cell>
          <cell r="B558" t="str">
            <v>Under 5's Ltd Lincoln Central Children Centre (Bishop King)</v>
          </cell>
          <cell r="C558" t="e">
            <v>#REF!</v>
          </cell>
          <cell r="D558" t="e">
            <v>#REF!</v>
          </cell>
          <cell r="E558" t="str">
            <v>LN5 7XT</v>
          </cell>
          <cell r="F558" t="e">
            <v>#REF!</v>
          </cell>
          <cell r="G558" t="str">
            <v>As per mailing address</v>
          </cell>
          <cell r="H558" t="str">
            <v>Jo Fox</v>
          </cell>
          <cell r="I558" t="str">
            <v>Manager</v>
          </cell>
          <cell r="J558" t="str">
            <v>01522 569525/ 07891 97969</v>
          </cell>
          <cell r="K558" t="str">
            <v>lincolncentraldaycare@hotmail.co.uk; amandagilbert@forunderfives.co.uk</v>
          </cell>
          <cell r="L558" t="str">
            <v>Surestart Lincoln Central Children Centre</v>
          </cell>
          <cell r="M558" t="str">
            <v>St Andrews Close</v>
          </cell>
          <cell r="O558" t="str">
            <v>Lincoln</v>
          </cell>
          <cell r="P558" t="str">
            <v>LN5 7XT</v>
          </cell>
          <cell r="R558" t="str">
            <v>Leonie Hunter</v>
          </cell>
          <cell r="S558">
            <v>337497</v>
          </cell>
          <cell r="T558" t="str">
            <v>Good</v>
          </cell>
          <cell r="U558">
            <v>42310</v>
          </cell>
          <cell r="V558" t="str">
            <v>Good</v>
          </cell>
          <cell r="W558">
            <v>40682</v>
          </cell>
          <cell r="X558" t="str">
            <v>FDC</v>
          </cell>
          <cell r="Y558" t="str">
            <v>Private</v>
          </cell>
          <cell r="Z558" t="str">
            <v>Private Owner</v>
          </cell>
          <cell r="AA558" t="str">
            <v>n/a</v>
          </cell>
          <cell r="AB558" t="str">
            <v>Companies House</v>
          </cell>
          <cell r="AC558" t="str">
            <v>02490035</v>
          </cell>
          <cell r="AD558" t="str">
            <v>EYE</v>
          </cell>
          <cell r="AE558" t="str">
            <v>Yes</v>
          </cell>
          <cell r="AF558" t="str">
            <v>No</v>
          </cell>
          <cell r="AG558" t="str">
            <v>Yes</v>
          </cell>
          <cell r="AI558">
            <v>305403</v>
          </cell>
          <cell r="AJ558" t="str">
            <v>No</v>
          </cell>
          <cell r="AK558" t="str">
            <v>No</v>
          </cell>
          <cell r="AL558" t="str">
            <v>No</v>
          </cell>
        </row>
        <row r="559">
          <cell r="A559">
            <v>683890</v>
          </cell>
          <cell r="B559" t="str">
            <v>Valeria Vaz</v>
          </cell>
          <cell r="C559" t="e">
            <v>#REF!</v>
          </cell>
          <cell r="D559" t="e">
            <v>#REF!</v>
          </cell>
          <cell r="E559" t="str">
            <v>NG31 7DS</v>
          </cell>
          <cell r="F559" t="e">
            <v>#REF!</v>
          </cell>
          <cell r="G559" t="str">
            <v>As per mailing address</v>
          </cell>
          <cell r="H559" t="str">
            <v>Valeria Vaz</v>
          </cell>
          <cell r="I559" t="str">
            <v>Childminder</v>
          </cell>
          <cell r="J559" t="str">
            <v>01476 360636</v>
          </cell>
          <cell r="K559" t="str">
            <v>josecarlosvaz@hotmail.com</v>
          </cell>
          <cell r="L559" t="str">
            <v>35 Kingston Avenue</v>
          </cell>
          <cell r="O559" t="str">
            <v>Grantham</v>
          </cell>
          <cell r="P559" t="str">
            <v>NG31 7DS</v>
          </cell>
          <cell r="S559">
            <v>356459</v>
          </cell>
          <cell r="T559" t="str">
            <v>Good</v>
          </cell>
          <cell r="U559">
            <v>41431</v>
          </cell>
          <cell r="X559" t="str">
            <v>Childminder</v>
          </cell>
          <cell r="Y559" t="str">
            <v>Childminder</v>
          </cell>
          <cell r="Z559" t="str">
            <v>Childminder</v>
          </cell>
          <cell r="AA559" t="str">
            <v>n/a</v>
          </cell>
          <cell r="AB559" t="str">
            <v>Sole Trader</v>
          </cell>
          <cell r="AD559" t="str">
            <v>EYE</v>
          </cell>
          <cell r="AE559" t="str">
            <v>Yes</v>
          </cell>
          <cell r="AF559" t="str">
            <v>No</v>
          </cell>
          <cell r="AG559" t="str">
            <v>Yes</v>
          </cell>
          <cell r="AI559">
            <v>306600</v>
          </cell>
          <cell r="AJ559" t="str">
            <v>No</v>
          </cell>
          <cell r="AK559" t="str">
            <v>No</v>
          </cell>
          <cell r="AL559" t="str">
            <v>No</v>
          </cell>
        </row>
        <row r="560">
          <cell r="A560">
            <v>683781</v>
          </cell>
          <cell r="B560" t="str">
            <v>Valerie Houghton</v>
          </cell>
          <cell r="C560" t="e">
            <v>#REF!</v>
          </cell>
          <cell r="D560" t="e">
            <v>#REF!</v>
          </cell>
          <cell r="E560" t="str">
            <v>LN3 4JG</v>
          </cell>
          <cell r="F560" t="e">
            <v>#REF!</v>
          </cell>
          <cell r="G560" t="str">
            <v>As per mailing address</v>
          </cell>
          <cell r="H560" t="str">
            <v>Valerie Houghton</v>
          </cell>
          <cell r="I560" t="str">
            <v>Childminder</v>
          </cell>
          <cell r="J560" t="str">
            <v>01522 808077/ 07739250513</v>
          </cell>
          <cell r="K560" t="str">
            <v>valeriehoughton@hotmail.co.uk</v>
          </cell>
          <cell r="L560" t="str">
            <v>88 Rudgard Avenue</v>
          </cell>
          <cell r="M560" t="str">
            <v>Cherry Willingham</v>
          </cell>
          <cell r="O560" t="str">
            <v>Lincoln</v>
          </cell>
          <cell r="P560" t="str">
            <v>LN3 4JG</v>
          </cell>
          <cell r="S560">
            <v>136892</v>
          </cell>
          <cell r="T560" t="str">
            <v>Good</v>
          </cell>
          <cell r="U560">
            <v>42389</v>
          </cell>
          <cell r="V560" t="str">
            <v>Good</v>
          </cell>
          <cell r="W560">
            <v>40606</v>
          </cell>
          <cell r="X560" t="str">
            <v>Childminder</v>
          </cell>
          <cell r="Y560" t="str">
            <v>Childminder</v>
          </cell>
          <cell r="Z560" t="str">
            <v>Childminder</v>
          </cell>
          <cell r="AA560" t="str">
            <v>n/a</v>
          </cell>
          <cell r="AB560" t="str">
            <v>Sole Trader</v>
          </cell>
          <cell r="AD560" t="str">
            <v>EYE</v>
          </cell>
          <cell r="AE560" t="str">
            <v>Yes</v>
          </cell>
          <cell r="AF560" t="str">
            <v>Yes</v>
          </cell>
          <cell r="AG560" t="str">
            <v>Yes</v>
          </cell>
          <cell r="AI560">
            <v>303204</v>
          </cell>
          <cell r="AJ560" t="str">
            <v>No</v>
          </cell>
          <cell r="AK560" t="str">
            <v>No</v>
          </cell>
          <cell r="AL560" t="str">
            <v>No</v>
          </cell>
        </row>
        <row r="561">
          <cell r="A561">
            <v>684134</v>
          </cell>
          <cell r="B561" t="str">
            <v xml:space="preserve">Vanessa Shaw </v>
          </cell>
          <cell r="C561" t="e">
            <v>#REF!</v>
          </cell>
          <cell r="D561" t="e">
            <v>#REF!</v>
          </cell>
          <cell r="E561" t="str">
            <v>DN21 1RF</v>
          </cell>
          <cell r="F561" t="e">
            <v>#REF!</v>
          </cell>
          <cell r="G561" t="str">
            <v>As per mailing address</v>
          </cell>
          <cell r="H561" t="str">
            <v>Vanessa Shaw</v>
          </cell>
          <cell r="I561" t="str">
            <v>Childminder</v>
          </cell>
          <cell r="J561" t="str">
            <v xml:space="preserve">01427 611715   </v>
          </cell>
          <cell r="K561" t="str">
            <v>vanessashaw15@aol.com</v>
          </cell>
          <cell r="L561" t="str">
            <v>38 woodfield Road</v>
          </cell>
          <cell r="O561" t="str">
            <v>Gainsborough</v>
          </cell>
          <cell r="P561" t="str">
            <v>DN21 1RF</v>
          </cell>
          <cell r="R561" t="str">
            <v xml:space="preserve">Vanessa Shaw </v>
          </cell>
          <cell r="S561">
            <v>348231</v>
          </cell>
          <cell r="T561" t="str">
            <v>Good</v>
          </cell>
          <cell r="U561">
            <v>42289</v>
          </cell>
          <cell r="X561" t="str">
            <v>Childminder</v>
          </cell>
          <cell r="Y561" t="str">
            <v>Childminder</v>
          </cell>
          <cell r="Z561" t="str">
            <v>Childminder</v>
          </cell>
          <cell r="AA561" t="str">
            <v>n/a</v>
          </cell>
          <cell r="AB561" t="str">
            <v>Sole Trader</v>
          </cell>
          <cell r="AD561" t="str">
            <v>EYE</v>
          </cell>
          <cell r="AE561" t="str">
            <v>Yes</v>
          </cell>
          <cell r="AF561" t="str">
            <v>Yes</v>
          </cell>
          <cell r="AG561" t="str">
            <v>Yes</v>
          </cell>
          <cell r="AI561">
            <v>329356</v>
          </cell>
        </row>
        <row r="562">
          <cell r="A562">
            <v>683914</v>
          </cell>
          <cell r="B562" t="str">
            <v>Vicencia Ganhao</v>
          </cell>
          <cell r="C562" t="e">
            <v>#REF!</v>
          </cell>
          <cell r="D562" t="e">
            <v>#REF!</v>
          </cell>
          <cell r="E562" t="str">
            <v>NG31 9QX</v>
          </cell>
          <cell r="F562" t="e">
            <v>#REF!</v>
          </cell>
          <cell r="G562" t="str">
            <v>As per mailing address</v>
          </cell>
          <cell r="H562" t="str">
            <v>Vicencia Ganhao</v>
          </cell>
          <cell r="I562" t="str">
            <v>Childminder</v>
          </cell>
          <cell r="J562" t="str">
            <v>07954 000721</v>
          </cell>
          <cell r="K562" t="str">
            <v>VIPRETOPINTO@HOTMAIL.COM</v>
          </cell>
          <cell r="L562" t="str">
            <v>7 Elliot Close</v>
          </cell>
          <cell r="O562" t="str">
            <v>Grantham</v>
          </cell>
          <cell r="P562" t="str">
            <v>NG31 9QX</v>
          </cell>
          <cell r="S562">
            <v>394225</v>
          </cell>
          <cell r="T562" t="str">
            <v>Good</v>
          </cell>
          <cell r="U562">
            <v>42107</v>
          </cell>
          <cell r="V562" t="str">
            <v>Satisfactory</v>
          </cell>
          <cell r="W562">
            <v>41288</v>
          </cell>
          <cell r="X562" t="str">
            <v>Childminder</v>
          </cell>
          <cell r="Y562" t="str">
            <v>Childminder</v>
          </cell>
          <cell r="Z562" t="str">
            <v>Childminder</v>
          </cell>
          <cell r="AA562" t="str">
            <v>n/a</v>
          </cell>
          <cell r="AB562" t="str">
            <v>Sole Trader</v>
          </cell>
          <cell r="AD562" t="str">
            <v>EYE</v>
          </cell>
          <cell r="AE562" t="str">
            <v>Yes</v>
          </cell>
          <cell r="AF562" t="str">
            <v>No</v>
          </cell>
          <cell r="AG562" t="str">
            <v>Yes</v>
          </cell>
          <cell r="AI562">
            <v>307890</v>
          </cell>
          <cell r="AJ562" t="str">
            <v>No</v>
          </cell>
          <cell r="AK562" t="str">
            <v>No</v>
          </cell>
          <cell r="AL562" t="str">
            <v>No</v>
          </cell>
        </row>
        <row r="563">
          <cell r="A563">
            <v>683929</v>
          </cell>
          <cell r="B563" t="str">
            <v>Vicky Gould</v>
          </cell>
          <cell r="C563" t="e">
            <v>#REF!</v>
          </cell>
          <cell r="D563" t="e">
            <v>#REF!</v>
          </cell>
          <cell r="E563" t="str">
            <v>NG31 8PY</v>
          </cell>
          <cell r="F563" t="e">
            <v>#REF!</v>
          </cell>
          <cell r="G563" t="str">
            <v>As per mailing address</v>
          </cell>
          <cell r="H563" t="str">
            <v>Vicky Gould</v>
          </cell>
          <cell r="I563" t="str">
            <v>Childminder</v>
          </cell>
          <cell r="J563" t="str">
            <v>01476 400921</v>
          </cell>
          <cell r="K563" t="str">
            <v>vic.gould@sky.com</v>
          </cell>
          <cell r="L563" t="str">
            <v xml:space="preserve">29 Rosedale Drive </v>
          </cell>
          <cell r="O563" t="str">
            <v>Grantham</v>
          </cell>
          <cell r="P563" t="str">
            <v>NG31 8PY</v>
          </cell>
          <cell r="S563">
            <v>506854</v>
          </cell>
          <cell r="T563" t="str">
            <v>Good</v>
          </cell>
          <cell r="U563">
            <v>41827</v>
          </cell>
          <cell r="V563" t="str">
            <v>Good</v>
          </cell>
          <cell r="W563">
            <v>39983</v>
          </cell>
          <cell r="X563" t="str">
            <v>Childminder</v>
          </cell>
          <cell r="Y563" t="str">
            <v>Childminder</v>
          </cell>
          <cell r="Z563" t="str">
            <v>Childminder</v>
          </cell>
          <cell r="AA563" t="str">
            <v>n/a</v>
          </cell>
          <cell r="AB563" t="str">
            <v>Sole Trader</v>
          </cell>
          <cell r="AD563" t="str">
            <v>EYE</v>
          </cell>
          <cell r="AE563" t="str">
            <v>Yes</v>
          </cell>
          <cell r="AF563" t="str">
            <v>No</v>
          </cell>
          <cell r="AG563" t="str">
            <v>No</v>
          </cell>
          <cell r="AI563">
            <v>323870</v>
          </cell>
          <cell r="AJ563" t="str">
            <v>No</v>
          </cell>
          <cell r="AK563" t="str">
            <v>No</v>
          </cell>
          <cell r="AL563" t="str">
            <v>No</v>
          </cell>
        </row>
        <row r="564">
          <cell r="A564">
            <v>684132</v>
          </cell>
          <cell r="B564" t="str">
            <v>Vicky Jackson</v>
          </cell>
          <cell r="C564" t="e">
            <v>#REF!</v>
          </cell>
          <cell r="D564" t="e">
            <v>#REF!</v>
          </cell>
          <cell r="E564" t="str">
            <v>LN5 8TL</v>
          </cell>
          <cell r="F564" t="e">
            <v>#REF!</v>
          </cell>
          <cell r="G564" t="str">
            <v>As per mailing address</v>
          </cell>
          <cell r="H564" t="str">
            <v>Vicky Jackson</v>
          </cell>
          <cell r="I564" t="str">
            <v>Childminder</v>
          </cell>
          <cell r="J564" t="str">
            <v>07985790364</v>
          </cell>
          <cell r="K564" t="str">
            <v>vickyjackson7@hotmail.co.uk</v>
          </cell>
          <cell r="L564" t="str">
            <v>21 Strahane Close</v>
          </cell>
          <cell r="M564" t="str">
            <v>Brant Road</v>
          </cell>
          <cell r="O564" t="str">
            <v>Lincoln</v>
          </cell>
          <cell r="P564" t="str">
            <v>LN5 8TL</v>
          </cell>
          <cell r="R564" t="str">
            <v>Vicky Jackson</v>
          </cell>
          <cell r="S564">
            <v>420656</v>
          </cell>
          <cell r="T564" t="str">
            <v>Good</v>
          </cell>
          <cell r="U564">
            <v>42269</v>
          </cell>
          <cell r="X564" t="str">
            <v>Childminder</v>
          </cell>
          <cell r="Y564" t="str">
            <v>Childminder</v>
          </cell>
          <cell r="Z564" t="str">
            <v>Childminder</v>
          </cell>
          <cell r="AA564" t="str">
            <v>n/a</v>
          </cell>
          <cell r="AB564" t="str">
            <v>Sole Trader</v>
          </cell>
          <cell r="AD564" t="str">
            <v>EYE</v>
          </cell>
          <cell r="AE564" t="str">
            <v>Yes</v>
          </cell>
          <cell r="AF564" t="str">
            <v>Yes</v>
          </cell>
          <cell r="AG564" t="str">
            <v>Yes</v>
          </cell>
          <cell r="AI564">
            <v>329293</v>
          </cell>
        </row>
        <row r="565">
          <cell r="A565" t="str">
            <v>N/A</v>
          </cell>
          <cell r="B565" t="str">
            <v>Victoria Evans</v>
          </cell>
          <cell r="C565" t="e">
            <v>#REF!</v>
          </cell>
          <cell r="D565" t="e">
            <v>#REF!</v>
          </cell>
          <cell r="E565" t="str">
            <v>NG34 7GH</v>
          </cell>
          <cell r="F565" t="e">
            <v>#REF!</v>
          </cell>
          <cell r="G565" t="str">
            <v>As per mailing address</v>
          </cell>
          <cell r="H565" t="str">
            <v>Victoria Evans</v>
          </cell>
          <cell r="I565" t="str">
            <v>Childminder</v>
          </cell>
          <cell r="J565" t="str">
            <v>07751449870</v>
          </cell>
          <cell r="K565" t="str">
            <v>victoriaevans189@gmail.com</v>
          </cell>
          <cell r="L565" t="str">
            <v>2 Maiden Grove</v>
          </cell>
          <cell r="O565" t="str">
            <v>Sleaford</v>
          </cell>
          <cell r="P565" t="str">
            <v>NG34 7GH</v>
          </cell>
          <cell r="S565">
            <v>411599</v>
          </cell>
          <cell r="T565" t="str">
            <v>Good</v>
          </cell>
          <cell r="U565">
            <v>42606</v>
          </cell>
          <cell r="V565" t="str">
            <v>Requires Improvement</v>
          </cell>
          <cell r="W565">
            <v>41530</v>
          </cell>
          <cell r="X565" t="str">
            <v>Childminder</v>
          </cell>
          <cell r="Y565" t="str">
            <v>Childminder</v>
          </cell>
          <cell r="Z565" t="str">
            <v>Childminder</v>
          </cell>
          <cell r="AA565" t="str">
            <v>n/a</v>
          </cell>
          <cell r="AB565" t="str">
            <v>Sole Trader</v>
          </cell>
          <cell r="AD565" t="str">
            <v>Non EYE</v>
          </cell>
          <cell r="AE565" t="str">
            <v>Non EYE</v>
          </cell>
          <cell r="AF565" t="str">
            <v>No</v>
          </cell>
          <cell r="AG565" t="str">
            <v>No</v>
          </cell>
          <cell r="AI565" t="str">
            <v>Non EYE</v>
          </cell>
        </row>
        <row r="566">
          <cell r="A566">
            <v>683988</v>
          </cell>
          <cell r="B566" t="str">
            <v>Victoria Schofield</v>
          </cell>
          <cell r="C566" t="e">
            <v>#REF!</v>
          </cell>
          <cell r="D566" t="e">
            <v>#REF!</v>
          </cell>
          <cell r="E566" t="str">
            <v>LN6 8DS</v>
          </cell>
          <cell r="F566" t="e">
            <v>#REF!</v>
          </cell>
          <cell r="G566" t="str">
            <v>As per mailing address</v>
          </cell>
          <cell r="H566" t="str">
            <v>Victoria Schofield</v>
          </cell>
          <cell r="I566" t="str">
            <v>Childminder</v>
          </cell>
          <cell r="J566" t="str">
            <v>07083 95410</v>
          </cell>
          <cell r="K566" t="str">
            <v>victoriaschofield1@hotmail.com</v>
          </cell>
          <cell r="L566" t="str">
            <v>27 Willow Road</v>
          </cell>
          <cell r="N566" t="str">
            <v>North Hykeham</v>
          </cell>
          <cell r="O566" t="str">
            <v>Lincoln</v>
          </cell>
          <cell r="P566" t="str">
            <v>LN6 8DS</v>
          </cell>
          <cell r="S566">
            <v>245867</v>
          </cell>
          <cell r="T566" t="str">
            <v>Good</v>
          </cell>
          <cell r="U566">
            <v>42446</v>
          </cell>
          <cell r="V566" t="str">
            <v>Good</v>
          </cell>
          <cell r="W566">
            <v>40623</v>
          </cell>
          <cell r="X566" t="str">
            <v>Childminder</v>
          </cell>
          <cell r="Y566" t="str">
            <v>Childminder</v>
          </cell>
          <cell r="Z566" t="str">
            <v>Childminder</v>
          </cell>
          <cell r="AA566" t="str">
            <v>n/a</v>
          </cell>
          <cell r="AB566" t="str">
            <v>Sole Trader</v>
          </cell>
          <cell r="AD566" t="str">
            <v>EYE</v>
          </cell>
          <cell r="AE566" t="str">
            <v>Yes</v>
          </cell>
          <cell r="AF566" t="str">
            <v>Yes</v>
          </cell>
          <cell r="AG566" t="str">
            <v>Yes</v>
          </cell>
          <cell r="AI566">
            <v>317225</v>
          </cell>
          <cell r="AJ566" t="str">
            <v>No</v>
          </cell>
          <cell r="AK566" t="str">
            <v>No</v>
          </cell>
          <cell r="AL566" t="str">
            <v>No</v>
          </cell>
        </row>
        <row r="567">
          <cell r="A567">
            <v>683868</v>
          </cell>
          <cell r="B567" t="str">
            <v>Victoria Whelan - Happy Faces Childminding</v>
          </cell>
          <cell r="C567" t="e">
            <v>#REF!</v>
          </cell>
          <cell r="D567" t="e">
            <v>#REF!</v>
          </cell>
          <cell r="E567" t="str">
            <v>LN5 8QL</v>
          </cell>
          <cell r="F567" t="e">
            <v>#REF!</v>
          </cell>
          <cell r="G567" t="str">
            <v>As per mailing address</v>
          </cell>
          <cell r="H567" t="str">
            <v>Victoria Whelan</v>
          </cell>
          <cell r="I567" t="str">
            <v>Childminder</v>
          </cell>
          <cell r="J567" t="str">
            <v>01522 878083</v>
          </cell>
          <cell r="K567" t="str">
            <v>Victoria.lou88@hotmail.co.uk</v>
          </cell>
          <cell r="L567" t="str">
            <v>1 Syston Grove</v>
          </cell>
          <cell r="M567" t="str">
            <v>Brant Road</v>
          </cell>
          <cell r="O567" t="str">
            <v>Lincoln</v>
          </cell>
          <cell r="P567" t="str">
            <v>LN5 8QL</v>
          </cell>
          <cell r="S567">
            <v>401345</v>
          </cell>
          <cell r="T567" t="str">
            <v>Outstanding</v>
          </cell>
          <cell r="U567">
            <v>41491</v>
          </cell>
          <cell r="X567" t="str">
            <v>Childminder</v>
          </cell>
          <cell r="Y567" t="str">
            <v>Childminder</v>
          </cell>
          <cell r="Z567" t="str">
            <v>Childminder</v>
          </cell>
          <cell r="AA567" t="str">
            <v>n/a</v>
          </cell>
          <cell r="AB567" t="str">
            <v>Sole Trader</v>
          </cell>
          <cell r="AD567" t="str">
            <v>EYE</v>
          </cell>
          <cell r="AE567" t="str">
            <v>Yes</v>
          </cell>
          <cell r="AF567" t="str">
            <v>No</v>
          </cell>
          <cell r="AG567" t="str">
            <v>Yes</v>
          </cell>
          <cell r="AI567">
            <v>323869</v>
          </cell>
          <cell r="AJ567" t="str">
            <v>No</v>
          </cell>
          <cell r="AK567" t="str">
            <v>No</v>
          </cell>
          <cell r="AL567" t="str">
            <v>No</v>
          </cell>
        </row>
        <row r="568">
          <cell r="A568">
            <v>546426</v>
          </cell>
          <cell r="B568" t="str">
            <v>Waddingham PreSchool</v>
          </cell>
          <cell r="C568" t="e">
            <v>#REF!</v>
          </cell>
          <cell r="D568" t="e">
            <v>#REF!</v>
          </cell>
          <cell r="E568" t="str">
            <v>DN21 4SX</v>
          </cell>
          <cell r="F568" t="e">
            <v>#REF!</v>
          </cell>
          <cell r="G568" t="str">
            <v>As per mailing address</v>
          </cell>
          <cell r="H568" t="str">
            <v>Anita Walker</v>
          </cell>
          <cell r="I568" t="str">
            <v>Supervisor</v>
          </cell>
          <cell r="J568" t="str">
            <v>07500 395020</v>
          </cell>
          <cell r="K568" t="str">
            <v>waddinghamunder5s@googlemail.com</v>
          </cell>
          <cell r="L568" t="str">
            <v>Jubilee Hall</v>
          </cell>
          <cell r="M568" t="str">
            <v>The Green</v>
          </cell>
          <cell r="O568" t="str">
            <v>Waddingham</v>
          </cell>
          <cell r="P568" t="str">
            <v>DN21 4SX</v>
          </cell>
          <cell r="S568">
            <v>253557</v>
          </cell>
          <cell r="T568" t="str">
            <v>Good</v>
          </cell>
          <cell r="U568">
            <v>42549</v>
          </cell>
          <cell r="V568" t="str">
            <v>Satisfactory</v>
          </cell>
          <cell r="W568">
            <v>41337</v>
          </cell>
          <cell r="X568" t="str">
            <v>Sessional</v>
          </cell>
          <cell r="Y568" t="str">
            <v>Voluntary</v>
          </cell>
          <cell r="Z568" t="str">
            <v>Committee</v>
          </cell>
          <cell r="AA568" t="str">
            <v xml:space="preserve">Kerrie Lister </v>
          </cell>
          <cell r="AB568" t="str">
            <v>Charity</v>
          </cell>
          <cell r="AC568">
            <v>1020665</v>
          </cell>
          <cell r="AD568" t="str">
            <v>EYE</v>
          </cell>
          <cell r="AE568" t="str">
            <v>Yes</v>
          </cell>
          <cell r="AF568" t="str">
            <v>No</v>
          </cell>
          <cell r="AG568" t="str">
            <v>Yes</v>
          </cell>
          <cell r="AI568">
            <v>302363</v>
          </cell>
          <cell r="AJ568" t="str">
            <v>No</v>
          </cell>
          <cell r="AK568" t="str">
            <v>No</v>
          </cell>
          <cell r="AL568" t="str">
            <v>No</v>
          </cell>
        </row>
        <row r="569">
          <cell r="A569">
            <v>684171</v>
          </cell>
          <cell r="B569" t="str">
            <v>Waddington Children and Family Services</v>
          </cell>
          <cell r="C569" t="e">
            <v>#REF!</v>
          </cell>
          <cell r="D569" t="e">
            <v>#REF!</v>
          </cell>
          <cell r="E569" t="str">
            <v>LN5 9NJ</v>
          </cell>
          <cell r="F569" t="e">
            <v>#REF!</v>
          </cell>
          <cell r="G569" t="str">
            <v>As per mailing address</v>
          </cell>
          <cell r="H569" t="str">
            <v>Pam Cave</v>
          </cell>
          <cell r="I569" t="str">
            <v>Manager</v>
          </cell>
          <cell r="J569" t="str">
            <v>01522 727855</v>
          </cell>
          <cell r="K569" t="str">
            <v>pamela.cave@actionforchildren.org.uk</v>
          </cell>
          <cell r="L569" t="str">
            <v>Newell House</v>
          </cell>
          <cell r="M569" t="str">
            <v>High Dyke</v>
          </cell>
          <cell r="N569" t="str">
            <v>Waddington</v>
          </cell>
          <cell r="O569" t="str">
            <v>Lincoln</v>
          </cell>
          <cell r="P569" t="str">
            <v>LN5 9NJ</v>
          </cell>
          <cell r="R569" t="str">
            <v>Debbie Rudland</v>
          </cell>
          <cell r="S569" t="str">
            <v>EY539482</v>
          </cell>
          <cell r="T569" t="str">
            <v>Good</v>
          </cell>
          <cell r="U569">
            <v>42432</v>
          </cell>
          <cell r="X569" t="str">
            <v>FDC</v>
          </cell>
          <cell r="Y569" t="str">
            <v>Private</v>
          </cell>
          <cell r="Z569" t="str">
            <v>Private Owner</v>
          </cell>
          <cell r="AA569" t="str">
            <v>n/a</v>
          </cell>
          <cell r="AB569" t="str">
            <v>Charity</v>
          </cell>
          <cell r="AC569">
            <v>4764232</v>
          </cell>
          <cell r="AD569" t="str">
            <v>EYE</v>
          </cell>
          <cell r="AE569" t="str">
            <v>Yes</v>
          </cell>
          <cell r="AF569" t="str">
            <v>No</v>
          </cell>
          <cell r="AG569" t="str">
            <v>Yes</v>
          </cell>
          <cell r="AJ569" t="str">
            <v>No</v>
          </cell>
          <cell r="AK569" t="str">
            <v>No</v>
          </cell>
          <cell r="AL569" t="str">
            <v>No</v>
          </cell>
        </row>
        <row r="570">
          <cell r="A570">
            <v>546532</v>
          </cell>
          <cell r="B570" t="str">
            <v>Welbourn Gardens Day Nursery (For Under 5's)</v>
          </cell>
          <cell r="C570" t="e">
            <v>#REF!</v>
          </cell>
          <cell r="D570" t="e">
            <v>#REF!</v>
          </cell>
          <cell r="E570" t="str">
            <v>LN2 2DD</v>
          </cell>
          <cell r="F570" t="e">
            <v>#REF!</v>
          </cell>
          <cell r="G570" t="str">
            <v>As per mailing address</v>
          </cell>
          <cell r="H570" t="str">
            <v>Natalie Willows</v>
          </cell>
          <cell r="I570" t="str">
            <v xml:space="preserve">Manager </v>
          </cell>
          <cell r="J570" t="str">
            <v>01522 244409 / 07599 071408</v>
          </cell>
          <cell r="K570" t="str">
            <v>wgdn@hotmail.co.uk; amandagilbert@forunderfives.co.uk</v>
          </cell>
          <cell r="L570" t="str">
            <v>Lincoln North Children's Centre,</v>
          </cell>
          <cell r="M570" t="str">
            <v>Welbourn House, Welbourn Gardens</v>
          </cell>
          <cell r="N570" t="str">
            <v xml:space="preserve">Ermine East
</v>
          </cell>
          <cell r="O570" t="str">
            <v>Lincoln</v>
          </cell>
          <cell r="P570" t="str">
            <v>LN2 2DD</v>
          </cell>
          <cell r="R570" t="str">
            <v>Carly Rush</v>
          </cell>
          <cell r="S570">
            <v>330553</v>
          </cell>
          <cell r="T570" t="str">
            <v>Good</v>
          </cell>
          <cell r="U570">
            <v>42304</v>
          </cell>
          <cell r="V570" t="str">
            <v>Good</v>
          </cell>
          <cell r="W570">
            <v>41557</v>
          </cell>
          <cell r="X570" t="str">
            <v>FDC</v>
          </cell>
          <cell r="Y570" t="str">
            <v>Private</v>
          </cell>
          <cell r="Z570" t="str">
            <v>Private Owner</v>
          </cell>
          <cell r="AA570" t="str">
            <v>n/a</v>
          </cell>
          <cell r="AB570" t="str">
            <v>Companies House</v>
          </cell>
          <cell r="AC570" t="str">
            <v>02490035</v>
          </cell>
          <cell r="AD570" t="str">
            <v>EYE</v>
          </cell>
          <cell r="AE570" t="str">
            <v>Yes</v>
          </cell>
          <cell r="AF570" t="str">
            <v>Yes</v>
          </cell>
          <cell r="AG570" t="str">
            <v>Yes</v>
          </cell>
          <cell r="AI570">
            <v>305540</v>
          </cell>
          <cell r="AJ570" t="str">
            <v>Yes</v>
          </cell>
          <cell r="AK570" t="str">
            <v>Yes</v>
          </cell>
          <cell r="AL570" t="str">
            <v>Yes</v>
          </cell>
        </row>
        <row r="571">
          <cell r="A571">
            <v>521559</v>
          </cell>
          <cell r="B571" t="str">
            <v>Welbourn Preschool</v>
          </cell>
          <cell r="C571" t="e">
            <v>#REF!</v>
          </cell>
          <cell r="D571" t="e">
            <v>#REF!</v>
          </cell>
          <cell r="E571" t="str">
            <v>LN5 0NH</v>
          </cell>
          <cell r="F571" t="e">
            <v>#REF!</v>
          </cell>
          <cell r="G571" t="str">
            <v>As per mailing address</v>
          </cell>
          <cell r="H571" t="str">
            <v>Laura Batchelor</v>
          </cell>
          <cell r="I571" t="str">
            <v>Manager</v>
          </cell>
          <cell r="J571" t="str">
            <v>07790 928548 / 01400 279168</v>
          </cell>
          <cell r="K571" t="str">
            <v>welbourn.preschool@gmail.com</v>
          </cell>
          <cell r="L571" t="str">
            <v>Welbourn Primary School</v>
          </cell>
          <cell r="M571" t="str">
            <v>High Street</v>
          </cell>
          <cell r="O571" t="str">
            <v>Welbourn</v>
          </cell>
          <cell r="P571" t="str">
            <v>LN5 0NH</v>
          </cell>
          <cell r="R571" t="str">
            <v>Sandra Whiting</v>
          </cell>
          <cell r="S571">
            <v>391663</v>
          </cell>
          <cell r="T571" t="str">
            <v>Good</v>
          </cell>
          <cell r="U571">
            <v>42283</v>
          </cell>
          <cell r="V571" t="str">
            <v>Requires Improvement</v>
          </cell>
          <cell r="W571">
            <v>42072</v>
          </cell>
          <cell r="X571" t="str">
            <v>Sessional</v>
          </cell>
          <cell r="Y571" t="str">
            <v>Voluntary</v>
          </cell>
          <cell r="Z571" t="str">
            <v>Committee</v>
          </cell>
          <cell r="AA571" t="str">
            <v>Jess Brownlow</v>
          </cell>
          <cell r="AB571" t="str">
            <v>Charity</v>
          </cell>
          <cell r="AC571">
            <v>1044232</v>
          </cell>
          <cell r="AD571" t="str">
            <v>EYE</v>
          </cell>
          <cell r="AE571" t="str">
            <v>Yes</v>
          </cell>
          <cell r="AF571" t="str">
            <v>No</v>
          </cell>
          <cell r="AG571" t="str">
            <v xml:space="preserve">Yes </v>
          </cell>
          <cell r="AI571">
            <v>301560</v>
          </cell>
          <cell r="AJ571" t="str">
            <v>No</v>
          </cell>
          <cell r="AK571" t="str">
            <v>No</v>
          </cell>
          <cell r="AL571" t="str">
            <v>No</v>
          </cell>
        </row>
        <row r="572">
          <cell r="A572">
            <v>546538</v>
          </cell>
          <cell r="B572" t="str">
            <v>Wellies</v>
          </cell>
          <cell r="C572" t="e">
            <v>#REF!</v>
          </cell>
          <cell r="D572" t="e">
            <v>#REF!</v>
          </cell>
          <cell r="E572" t="str">
            <v>LN9 5AH</v>
          </cell>
          <cell r="F572" t="e">
            <v>#REF!</v>
          </cell>
          <cell r="G572" t="str">
            <v>As per mailing address</v>
          </cell>
          <cell r="H572" t="str">
            <v>Sharon Applewhite</v>
          </cell>
          <cell r="I572" t="str">
            <v>Manager</v>
          </cell>
          <cell r="J572" t="str">
            <v>01507 525050</v>
          </cell>
          <cell r="K572" t="str">
            <v>wellies@hotmail.co.uk</v>
          </cell>
          <cell r="M572" t="str">
            <v>2 Langton Hill</v>
          </cell>
          <cell r="O572" t="str">
            <v>Horncastle</v>
          </cell>
          <cell r="P572" t="str">
            <v>LN9 5AH</v>
          </cell>
          <cell r="S572">
            <v>354403</v>
          </cell>
          <cell r="T572" t="str">
            <v>Good</v>
          </cell>
          <cell r="U572">
            <v>42390</v>
          </cell>
          <cell r="V572" t="str">
            <v>Good</v>
          </cell>
          <cell r="W572">
            <v>40686</v>
          </cell>
          <cell r="X572" t="str">
            <v>FDC</v>
          </cell>
          <cell r="Y572" t="str">
            <v>Private</v>
          </cell>
          <cell r="Z572" t="str">
            <v>Private Owner</v>
          </cell>
          <cell r="AA572" t="str">
            <v>n/a</v>
          </cell>
          <cell r="AB572" t="str">
            <v>Companies House</v>
          </cell>
          <cell r="AC572" t="str">
            <v>06200348</v>
          </cell>
          <cell r="AD572" t="str">
            <v>EYE</v>
          </cell>
          <cell r="AE572" t="str">
            <v>Yes</v>
          </cell>
          <cell r="AF572" t="str">
            <v>Yes</v>
          </cell>
          <cell r="AG572" t="str">
            <v>Yes</v>
          </cell>
          <cell r="AI572">
            <v>306307</v>
          </cell>
          <cell r="AJ572" t="str">
            <v>No</v>
          </cell>
          <cell r="AK572" t="str">
            <v>Yes</v>
          </cell>
          <cell r="AL572" t="str">
            <v>Yes</v>
          </cell>
        </row>
        <row r="573">
          <cell r="A573">
            <v>597003</v>
          </cell>
          <cell r="B573" t="str">
            <v>Welton PreSchool</v>
          </cell>
          <cell r="C573" t="e">
            <v>#REF!</v>
          </cell>
          <cell r="D573" t="e">
            <v>#REF!</v>
          </cell>
          <cell r="E573" t="str">
            <v>LN2 3JB</v>
          </cell>
          <cell r="F573" t="e">
            <v>#REF!</v>
          </cell>
          <cell r="G573" t="str">
            <v>As per mailing address</v>
          </cell>
          <cell r="H573" t="str">
            <v>Natalie Bontoft</v>
          </cell>
          <cell r="I573" t="str">
            <v>Manager</v>
          </cell>
          <cell r="J573" t="str">
            <v xml:space="preserve">01673 860077
/ 07955 638365 </v>
          </cell>
          <cell r="K573" t="str">
            <v>info@weltonpreschool.co.uk</v>
          </cell>
          <cell r="L573" t="str">
            <v>William Farr School</v>
          </cell>
          <cell r="M573" t="str">
            <v>Lincoln Road</v>
          </cell>
          <cell r="N573" t="str">
            <v>Welton</v>
          </cell>
          <cell r="O573" t="str">
            <v>Lincoln</v>
          </cell>
          <cell r="P573" t="str">
            <v>LN2 3JB</v>
          </cell>
          <cell r="Q573" t="str">
            <v>Malvern playgroup</v>
          </cell>
          <cell r="S573">
            <v>253559</v>
          </cell>
          <cell r="T573" t="str">
            <v>Good</v>
          </cell>
          <cell r="U573">
            <v>42319</v>
          </cell>
          <cell r="V573" t="str">
            <v>Requires Improvement</v>
          </cell>
          <cell r="W573">
            <v>42098</v>
          </cell>
          <cell r="X573" t="str">
            <v>FDC</v>
          </cell>
          <cell r="Y573" t="str">
            <v>Voluntary</v>
          </cell>
          <cell r="Z573" t="str">
            <v>Committee</v>
          </cell>
          <cell r="AB573" t="str">
            <v>Companies House</v>
          </cell>
          <cell r="AC573">
            <v>8895300</v>
          </cell>
          <cell r="AD573" t="str">
            <v>EYE</v>
          </cell>
          <cell r="AE573" t="str">
            <v>Yes</v>
          </cell>
          <cell r="AF573" t="str">
            <v>No</v>
          </cell>
          <cell r="AG573" t="str">
            <v>Yes</v>
          </cell>
          <cell r="AI573">
            <v>300896</v>
          </cell>
          <cell r="AJ573" t="str">
            <v>No</v>
          </cell>
          <cell r="AK573" t="str">
            <v>No</v>
          </cell>
          <cell r="AL573" t="str">
            <v>No</v>
          </cell>
        </row>
        <row r="574">
          <cell r="A574">
            <v>683886</v>
          </cell>
          <cell r="B574" t="str">
            <v>Wendy Burnett</v>
          </cell>
          <cell r="C574" t="e">
            <v>#REF!</v>
          </cell>
          <cell r="D574" t="e">
            <v>#REF!</v>
          </cell>
          <cell r="E574" t="str">
            <v>PE25 2JN</v>
          </cell>
          <cell r="F574" t="e">
            <v>#REF!</v>
          </cell>
          <cell r="G574" t="str">
            <v>As per mailing address</v>
          </cell>
          <cell r="H574" t="str">
            <v>Wendy Burnett</v>
          </cell>
          <cell r="I574" t="str">
            <v>Childminder</v>
          </cell>
          <cell r="J574" t="str">
            <v>01754 450473/07983 414 981</v>
          </cell>
          <cell r="K574" t="str">
            <v>wendy.burnett@sky.com</v>
          </cell>
          <cell r="L574" t="str">
            <v>34 Albany Road</v>
          </cell>
          <cell r="O574" t="str">
            <v>Skegness</v>
          </cell>
          <cell r="P574" t="str">
            <v>PE25 2NL</v>
          </cell>
          <cell r="S574">
            <v>379633</v>
          </cell>
          <cell r="T574" t="str">
            <v>Requires Improvement</v>
          </cell>
          <cell r="U574">
            <v>41681</v>
          </cell>
          <cell r="X574" t="str">
            <v>Childminder</v>
          </cell>
          <cell r="Y574" t="str">
            <v>Childminder</v>
          </cell>
          <cell r="Z574" t="str">
            <v>Childminder</v>
          </cell>
          <cell r="AA574" t="str">
            <v>n/a</v>
          </cell>
          <cell r="AB574" t="str">
            <v>Sole Trader</v>
          </cell>
          <cell r="AD574" t="str">
            <v>EYE</v>
          </cell>
          <cell r="AE574" t="str">
            <v>Yes</v>
          </cell>
          <cell r="AF574" t="str">
            <v>No</v>
          </cell>
          <cell r="AG574" t="str">
            <v>Yes</v>
          </cell>
          <cell r="AI574">
            <v>323867</v>
          </cell>
          <cell r="AJ574" t="str">
            <v>No</v>
          </cell>
          <cell r="AK574" t="str">
            <v>No</v>
          </cell>
          <cell r="AL574" t="str">
            <v>No</v>
          </cell>
        </row>
        <row r="575">
          <cell r="A575">
            <v>683805</v>
          </cell>
          <cell r="B575" t="str">
            <v>Wendy's Child Care Services</v>
          </cell>
          <cell r="C575" t="e">
            <v>#REF!</v>
          </cell>
          <cell r="D575" t="e">
            <v>#REF!</v>
          </cell>
          <cell r="E575" t="str">
            <v>PE10 0PU</v>
          </cell>
          <cell r="F575" t="e">
            <v>#REF!</v>
          </cell>
          <cell r="G575" t="str">
            <v>As per mailing address</v>
          </cell>
          <cell r="H575" t="str">
            <v>Wendy Bresnahan</v>
          </cell>
          <cell r="I575" t="str">
            <v>Childminder</v>
          </cell>
          <cell r="J575" t="str">
            <v>01778421155</v>
          </cell>
          <cell r="K575" t="str">
            <v>wendy_bresnahan@yahoo.co.uk</v>
          </cell>
          <cell r="L575" t="str">
            <v>8 Heartsease Way</v>
          </cell>
          <cell r="O575" t="str">
            <v>Bourne</v>
          </cell>
          <cell r="P575" t="str">
            <v>PE10 0PU</v>
          </cell>
          <cell r="S575">
            <v>209291</v>
          </cell>
          <cell r="T575" t="str">
            <v>Good</v>
          </cell>
          <cell r="U575">
            <v>42412</v>
          </cell>
          <cell r="V575" t="str">
            <v>Outstanding</v>
          </cell>
          <cell r="W575">
            <v>40576</v>
          </cell>
          <cell r="X575" t="str">
            <v>Childminder</v>
          </cell>
          <cell r="Y575" t="str">
            <v>Childminder</v>
          </cell>
          <cell r="Z575" t="str">
            <v>Childminder</v>
          </cell>
          <cell r="AA575" t="str">
            <v>n/a</v>
          </cell>
          <cell r="AB575" t="str">
            <v>Sole Trader</v>
          </cell>
          <cell r="AD575" t="str">
            <v>EYE</v>
          </cell>
          <cell r="AE575" t="str">
            <v>Yes</v>
          </cell>
          <cell r="AF575" t="str">
            <v>No</v>
          </cell>
          <cell r="AG575" t="str">
            <v>Yes</v>
          </cell>
          <cell r="AI575">
            <v>312338</v>
          </cell>
          <cell r="AJ575" t="str">
            <v>No</v>
          </cell>
          <cell r="AK575" t="str">
            <v>No</v>
          </cell>
          <cell r="AL575" t="str">
            <v>No</v>
          </cell>
        </row>
        <row r="576">
          <cell r="A576">
            <v>546560</v>
          </cell>
          <cell r="B576" t="str">
            <v>White House Farm Day Nursery</v>
          </cell>
          <cell r="C576" t="e">
            <v>#REF!</v>
          </cell>
          <cell r="D576" t="e">
            <v>#REF!</v>
          </cell>
          <cell r="E576" t="str">
            <v>NG32 2EN</v>
          </cell>
          <cell r="F576" t="e">
            <v>#REF!</v>
          </cell>
          <cell r="G576" t="str">
            <v>As per mailing address</v>
          </cell>
          <cell r="H576" t="str">
            <v>Nicola Spencer</v>
          </cell>
          <cell r="I576" t="str">
            <v>Owner/Manager</v>
          </cell>
          <cell r="J576" t="str">
            <v>07773 027018/ 01949 845451</v>
          </cell>
          <cell r="K576" t="str">
            <v>whfdaynursery@aol.com</v>
          </cell>
          <cell r="L576" t="str">
            <v>Village Street</v>
          </cell>
          <cell r="O576" t="str">
            <v>Sedgebrook</v>
          </cell>
          <cell r="P576" t="str">
            <v>NG32 2EN</v>
          </cell>
          <cell r="S576">
            <v>385857</v>
          </cell>
          <cell r="T576" t="str">
            <v>Good</v>
          </cell>
          <cell r="U576">
            <v>42093</v>
          </cell>
          <cell r="V576" t="str">
            <v>Good</v>
          </cell>
          <cell r="W576">
            <v>40190</v>
          </cell>
          <cell r="X576" t="str">
            <v>FDC</v>
          </cell>
          <cell r="Y576" t="str">
            <v>Private</v>
          </cell>
          <cell r="Z576" t="str">
            <v>Private Owner</v>
          </cell>
          <cell r="AA576" t="str">
            <v>n/a</v>
          </cell>
          <cell r="AB576" t="str">
            <v>Companies House</v>
          </cell>
          <cell r="AC576" t="str">
            <v>06690297</v>
          </cell>
          <cell r="AD576" t="str">
            <v>EYE</v>
          </cell>
          <cell r="AE576" t="str">
            <v>Yes</v>
          </cell>
          <cell r="AF576" t="str">
            <v>Yes</v>
          </cell>
          <cell r="AG576" t="str">
            <v>Yes</v>
          </cell>
          <cell r="AI576">
            <v>307940</v>
          </cell>
          <cell r="AJ576" t="str">
            <v>No</v>
          </cell>
          <cell r="AK576" t="str">
            <v>Yes</v>
          </cell>
          <cell r="AL576" t="str">
            <v>Yes</v>
          </cell>
        </row>
        <row r="577">
          <cell r="A577">
            <v>684111</v>
          </cell>
          <cell r="B577" t="str">
            <v>Wiggles &amp; Giggles Childcare Ltd</v>
          </cell>
          <cell r="C577" t="e">
            <v>#REF!</v>
          </cell>
          <cell r="D577" t="e">
            <v>#REF!</v>
          </cell>
          <cell r="E577" t="str">
            <v>LN6 3YQ</v>
          </cell>
          <cell r="F577" t="e">
            <v>#REF!</v>
          </cell>
          <cell r="G577" t="str">
            <v>As per mailing address</v>
          </cell>
          <cell r="H577" t="str">
            <v>Carol Rogers</v>
          </cell>
          <cell r="I577" t="str">
            <v>Owner/Manager</v>
          </cell>
          <cell r="J577" t="str">
            <v xml:space="preserve">07812 565 287 </v>
          </cell>
          <cell r="K577" t="str">
            <v>wigglesandgiggles113@hotmail.co.uk</v>
          </cell>
          <cell r="L577" t="str">
            <v xml:space="preserve">113 Elsham Crescent </v>
          </cell>
          <cell r="O577" t="str">
            <v xml:space="preserve">Lincoln </v>
          </cell>
          <cell r="P577" t="str">
            <v xml:space="preserve">LN6 3YQ </v>
          </cell>
          <cell r="R577" t="str">
            <v>Julie Asworth</v>
          </cell>
          <cell r="S577">
            <v>460858</v>
          </cell>
          <cell r="T577" t="str">
            <v>Good</v>
          </cell>
          <cell r="U577">
            <v>41600</v>
          </cell>
          <cell r="X577" t="str">
            <v>Childminder</v>
          </cell>
          <cell r="Y577" t="str">
            <v>Childminder</v>
          </cell>
          <cell r="Z577" t="str">
            <v>Childminder</v>
          </cell>
          <cell r="AA577" t="str">
            <v>n/a</v>
          </cell>
          <cell r="AB577" t="str">
            <v>Companies House</v>
          </cell>
          <cell r="AC577">
            <v>8261563</v>
          </cell>
          <cell r="AD577" t="str">
            <v>EYE</v>
          </cell>
          <cell r="AE577" t="str">
            <v>Yes</v>
          </cell>
          <cell r="AF577" t="str">
            <v>Yes</v>
          </cell>
          <cell r="AG577" t="str">
            <v>Yes</v>
          </cell>
          <cell r="AI577">
            <v>327251</v>
          </cell>
        </row>
        <row r="578">
          <cell r="A578">
            <v>515011</v>
          </cell>
          <cell r="B578" t="str">
            <v>William Farr Preschool</v>
          </cell>
          <cell r="C578" t="e">
            <v>#REF!</v>
          </cell>
          <cell r="D578" t="e">
            <v>#REF!</v>
          </cell>
          <cell r="E578" t="str">
            <v>LN2 3LA</v>
          </cell>
          <cell r="F578" t="e">
            <v>#REF!</v>
          </cell>
          <cell r="G578" t="str">
            <v>As per mailing address</v>
          </cell>
          <cell r="H578" t="str">
            <v>Bev Goy/ Pat Cunningham</v>
          </cell>
          <cell r="I578" t="str">
            <v>Supervisor</v>
          </cell>
          <cell r="J578" t="str">
            <v>07759 937556</v>
          </cell>
          <cell r="K578" t="str">
            <v>williamfarrpreschool@googlemail.com</v>
          </cell>
          <cell r="L578" t="str">
            <v>Welton St Mary's C 0f E Primary School</v>
          </cell>
          <cell r="M578" t="str">
            <v>School Drive</v>
          </cell>
          <cell r="O578" t="str">
            <v>Lincoln</v>
          </cell>
          <cell r="P578" t="str">
            <v>LN2 3LA</v>
          </cell>
          <cell r="R578" t="str">
            <v>Sharon Rumbellow</v>
          </cell>
          <cell r="S578">
            <v>295032</v>
          </cell>
          <cell r="T578" t="str">
            <v>Good</v>
          </cell>
          <cell r="U578">
            <v>41961</v>
          </cell>
          <cell r="V578" t="str">
            <v>Requires Improvement</v>
          </cell>
          <cell r="W578">
            <v>41647</v>
          </cell>
          <cell r="X578" t="str">
            <v>Sessional</v>
          </cell>
          <cell r="Y578" t="str">
            <v>Private</v>
          </cell>
          <cell r="Z578" t="str">
            <v>Private Owner</v>
          </cell>
          <cell r="AA578" t="str">
            <v>n/a</v>
          </cell>
          <cell r="AB578" t="str">
            <v>Companies House</v>
          </cell>
          <cell r="AC578" t="str">
            <v>05148031</v>
          </cell>
          <cell r="AD578" t="str">
            <v>EYE</v>
          </cell>
          <cell r="AE578" t="str">
            <v>Yes</v>
          </cell>
          <cell r="AF578" t="str">
            <v>No</v>
          </cell>
          <cell r="AG578" t="str">
            <v>Yes</v>
          </cell>
          <cell r="AI578">
            <v>301590</v>
          </cell>
          <cell r="AJ578" t="str">
            <v>No</v>
          </cell>
          <cell r="AK578" t="str">
            <v>No</v>
          </cell>
          <cell r="AL578" t="str">
            <v>No</v>
          </cell>
        </row>
        <row r="579">
          <cell r="A579">
            <v>684119</v>
          </cell>
          <cell r="B579" t="str">
            <v>Willows Childcare</v>
          </cell>
          <cell r="C579" t="e">
            <v>#REF!</v>
          </cell>
          <cell r="D579" t="e">
            <v>#REF!</v>
          </cell>
          <cell r="E579" t="str">
            <v>LN6 5BL</v>
          </cell>
          <cell r="F579" t="e">
            <v>#REF!</v>
          </cell>
          <cell r="G579" t="str">
            <v>As per mailing address</v>
          </cell>
          <cell r="H579" t="str">
            <v>Sarah Dawson</v>
          </cell>
          <cell r="I579" t="str">
            <v>Childminder</v>
          </cell>
          <cell r="J579" t="str">
            <v>01522 698013</v>
          </cell>
          <cell r="K579" t="str">
            <v>sarahnoswad@hotmail.co.uk</v>
          </cell>
          <cell r="L579" t="str">
            <v>7 Willows Close</v>
          </cell>
          <cell r="O579" t="str">
            <v>Skellingthorpe</v>
          </cell>
          <cell r="P579" t="str">
            <v>LN6 5BL</v>
          </cell>
          <cell r="R579" t="str">
            <v>Sarah Dawson</v>
          </cell>
          <cell r="S579">
            <v>481110</v>
          </cell>
          <cell r="T579" t="str">
            <v>Awaiting</v>
          </cell>
          <cell r="U579" t="str">
            <v>Awaiting</v>
          </cell>
          <cell r="X579" t="str">
            <v>Childminder</v>
          </cell>
          <cell r="Y579" t="str">
            <v>Childminder</v>
          </cell>
          <cell r="Z579" t="str">
            <v>Childminder</v>
          </cell>
          <cell r="AA579" t="str">
            <v>n/a</v>
          </cell>
          <cell r="AB579" t="str">
            <v>Sole Trader</v>
          </cell>
          <cell r="AD579" t="str">
            <v>EYE</v>
          </cell>
          <cell r="AE579" t="str">
            <v>Yes</v>
          </cell>
          <cell r="AF579" t="str">
            <v>No</v>
          </cell>
          <cell r="AG579" t="str">
            <v>No</v>
          </cell>
          <cell r="AI579">
            <v>327518</v>
          </cell>
          <cell r="AK579" t="str">
            <v>Yes</v>
          </cell>
        </row>
        <row r="580">
          <cell r="A580">
            <v>500021</v>
          </cell>
          <cell r="B580" t="str">
            <v>Willows Day Nursery</v>
          </cell>
          <cell r="C580" t="e">
            <v>#REF!</v>
          </cell>
          <cell r="D580" t="e">
            <v>#REF!</v>
          </cell>
          <cell r="E580" t="str">
            <v>PE12 8LL</v>
          </cell>
          <cell r="F580" t="e">
            <v>#REF!</v>
          </cell>
          <cell r="G580" t="str">
            <v>As per mailing address</v>
          </cell>
          <cell r="H580" t="str">
            <v>Vicky Pitts</v>
          </cell>
          <cell r="I580" t="str">
            <v>Owner</v>
          </cell>
          <cell r="J580" t="str">
            <v>01406 423112</v>
          </cell>
          <cell r="K580" t="str">
            <v>info@thewillowsdaynurseryatfleet.co.uk</v>
          </cell>
          <cell r="L580" t="str">
            <v>Old Main Road</v>
          </cell>
          <cell r="M580" t="str">
            <v>Fleet Hargate</v>
          </cell>
          <cell r="O580" t="str">
            <v>Holbeach</v>
          </cell>
          <cell r="P580" t="str">
            <v>PE12 8LL</v>
          </cell>
          <cell r="S580">
            <v>439986</v>
          </cell>
          <cell r="T580" t="str">
            <v>Good</v>
          </cell>
          <cell r="U580">
            <v>41438</v>
          </cell>
          <cell r="V580" t="str">
            <v>Good</v>
          </cell>
          <cell r="W580">
            <v>41171</v>
          </cell>
          <cell r="X580" t="str">
            <v>FDC</v>
          </cell>
          <cell r="Y580" t="str">
            <v>Private</v>
          </cell>
          <cell r="Z580" t="str">
            <v>Private Owner</v>
          </cell>
          <cell r="AA580" t="str">
            <v>n/a</v>
          </cell>
          <cell r="AB580" t="str">
            <v>Companies House</v>
          </cell>
          <cell r="AC580" t="str">
            <v>07816452</v>
          </cell>
          <cell r="AD580" t="str">
            <v>EYE</v>
          </cell>
          <cell r="AE580" t="str">
            <v>Yes</v>
          </cell>
          <cell r="AF580" t="str">
            <v>Yes</v>
          </cell>
          <cell r="AG580" t="str">
            <v>Yes</v>
          </cell>
          <cell r="AI580">
            <v>310680</v>
          </cell>
          <cell r="AJ580" t="str">
            <v>Yes</v>
          </cell>
          <cell r="AK580" t="str">
            <v>Yes</v>
          </cell>
          <cell r="AL580" t="str">
            <v>Yes</v>
          </cell>
        </row>
        <row r="581">
          <cell r="A581">
            <v>514127</v>
          </cell>
          <cell r="B581" t="str">
            <v>Witham Hall School</v>
          </cell>
          <cell r="C581" t="e">
            <v>#REF!</v>
          </cell>
          <cell r="D581" t="e">
            <v>#REF!</v>
          </cell>
          <cell r="E581" t="str">
            <v>PE10 0JJ</v>
          </cell>
          <cell r="F581" t="e">
            <v>#REF!</v>
          </cell>
          <cell r="G581" t="str">
            <v>As per mailing address</v>
          </cell>
          <cell r="H581" t="str">
            <v>Katherine Neve</v>
          </cell>
          <cell r="I581" t="str">
            <v>Teacher</v>
          </cell>
          <cell r="J581" t="str">
            <v>01778 590222</v>
          </cell>
          <cell r="K581" t="str">
            <v>secretary@withamhall.com; kneve@withamhall.com</v>
          </cell>
          <cell r="L581" t="str">
            <v>Witham on the Hill</v>
          </cell>
          <cell r="O581" t="str">
            <v>Bourne</v>
          </cell>
          <cell r="P581" t="str">
            <v>PE10 0JJ</v>
          </cell>
          <cell r="S581" t="str">
            <v>SC002693</v>
          </cell>
          <cell r="T581" t="str">
            <v>Outstanding</v>
          </cell>
          <cell r="U581">
            <v>40135</v>
          </cell>
          <cell r="X581" t="str">
            <v>IDP</v>
          </cell>
          <cell r="Y581" t="str">
            <v>Independent</v>
          </cell>
          <cell r="Z581" t="str">
            <v>Board of trustees</v>
          </cell>
          <cell r="AA581" t="str">
            <v>n/a</v>
          </cell>
          <cell r="AB581" t="str">
            <v>Companies House</v>
          </cell>
          <cell r="AC581" t="str">
            <v>01348108</v>
          </cell>
          <cell r="AD581" t="str">
            <v>EYE</v>
          </cell>
          <cell r="AE581" t="str">
            <v>Yes</v>
          </cell>
          <cell r="AF581" t="str">
            <v>No</v>
          </cell>
          <cell r="AG581" t="str">
            <v>No</v>
          </cell>
          <cell r="AI581">
            <v>301599</v>
          </cell>
          <cell r="AJ581" t="str">
            <v>No</v>
          </cell>
          <cell r="AK581" t="str">
            <v>Yes</v>
          </cell>
          <cell r="AL581" t="str">
            <v>No</v>
          </cell>
        </row>
        <row r="582">
          <cell r="A582">
            <v>546454</v>
          </cell>
          <cell r="B582" t="str">
            <v>Woodlands Day Nursery Grantham</v>
          </cell>
          <cell r="C582" t="e">
            <v>#REF!</v>
          </cell>
          <cell r="D582" t="e">
            <v>#REF!</v>
          </cell>
          <cell r="E582" t="str">
            <v>NG32 2LN</v>
          </cell>
          <cell r="F582" t="e">
            <v>#REF!</v>
          </cell>
          <cell r="G582" t="str">
            <v>As per mailing address</v>
          </cell>
          <cell r="H582" t="str">
            <v>Nick Kirby/ Vicky Chambers</v>
          </cell>
          <cell r="I582" t="str">
            <v>Manager</v>
          </cell>
          <cell r="J582" t="str">
            <v>01476 514347</v>
          </cell>
          <cell r="K582" t="str">
            <v>woodlandsnurserygrantham@hotmail.co.uk</v>
          </cell>
          <cell r="L582" t="str">
            <v>De Vere Belton Woods Hotel</v>
          </cell>
          <cell r="N582" t="str">
            <v>Belton</v>
          </cell>
          <cell r="O582" t="str">
            <v>Grantham</v>
          </cell>
          <cell r="P582" t="str">
            <v>NG32 2LN</v>
          </cell>
          <cell r="R582" t="str">
            <v>Vicci Chamber</v>
          </cell>
          <cell r="S582">
            <v>293980</v>
          </cell>
          <cell r="T582" t="str">
            <v>Good</v>
          </cell>
          <cell r="U582">
            <v>41964</v>
          </cell>
          <cell r="V582" t="str">
            <v>Good</v>
          </cell>
          <cell r="W582">
            <v>39825</v>
          </cell>
          <cell r="X582" t="str">
            <v>FDC</v>
          </cell>
          <cell r="Y582" t="str">
            <v>Private</v>
          </cell>
          <cell r="Z582" t="str">
            <v>Private Owner</v>
          </cell>
          <cell r="AA582" t="str">
            <v>n/a</v>
          </cell>
          <cell r="AB582" t="str">
            <v>Companies House</v>
          </cell>
          <cell r="AC582" t="str">
            <v>05133545</v>
          </cell>
          <cell r="AD582" t="str">
            <v>EYE</v>
          </cell>
          <cell r="AE582" t="str">
            <v>Yes</v>
          </cell>
          <cell r="AF582" t="str">
            <v>Yes</v>
          </cell>
          <cell r="AG582" t="str">
            <v>Yes</v>
          </cell>
          <cell r="AI582">
            <v>303223</v>
          </cell>
          <cell r="AJ582" t="str">
            <v>No</v>
          </cell>
          <cell r="AK582" t="str">
            <v>No</v>
          </cell>
          <cell r="AL582" t="str">
            <v>No</v>
          </cell>
        </row>
        <row r="583">
          <cell r="A583">
            <v>683980</v>
          </cell>
          <cell r="B583" t="str">
            <v>Woodlands Day Nursery Woodhall Spa</v>
          </cell>
          <cell r="C583" t="e">
            <v>#REF!</v>
          </cell>
          <cell r="D583" t="e">
            <v>#REF!</v>
          </cell>
          <cell r="E583" t="str">
            <v>LN10 6QZ</v>
          </cell>
          <cell r="F583" t="e">
            <v>#REF!</v>
          </cell>
          <cell r="G583" t="str">
            <v>As per mailing address</v>
          </cell>
          <cell r="H583" t="str">
            <v>Daisy Chapman</v>
          </cell>
          <cell r="I583" t="str">
            <v>Manager</v>
          </cell>
          <cell r="J583" t="str">
            <v>01526 354387</v>
          </cell>
          <cell r="K583" t="str">
            <v>woodlandsnursery111@gmail.com</v>
          </cell>
          <cell r="L583" t="str">
            <v>Mill Lane</v>
          </cell>
          <cell r="O583" t="str">
            <v>Woodhall Spa</v>
          </cell>
          <cell r="P583" t="str">
            <v>LN10 6AZ</v>
          </cell>
          <cell r="R583" t="str">
            <v>Jess Jutsum</v>
          </cell>
          <cell r="S583">
            <v>482142</v>
          </cell>
          <cell r="T583" t="str">
            <v>Good</v>
          </cell>
          <cell r="U583">
            <v>42590</v>
          </cell>
          <cell r="X583" t="str">
            <v>FDC</v>
          </cell>
          <cell r="Y583" t="str">
            <v>Private</v>
          </cell>
          <cell r="Z583" t="str">
            <v>Private Owner</v>
          </cell>
          <cell r="AA583" t="str">
            <v>n/a</v>
          </cell>
          <cell r="AB583" t="str">
            <v>Companies House</v>
          </cell>
          <cell r="AC583" t="str">
            <v>05215719</v>
          </cell>
          <cell r="AD583" t="str">
            <v>EYE</v>
          </cell>
          <cell r="AE583" t="str">
            <v>Yes</v>
          </cell>
          <cell r="AF583" t="str">
            <v>Yes</v>
          </cell>
          <cell r="AG583" t="str">
            <v>Yes</v>
          </cell>
          <cell r="AI583">
            <v>316600</v>
          </cell>
          <cell r="AJ583" t="str">
            <v>No</v>
          </cell>
          <cell r="AK583" t="str">
            <v>No</v>
          </cell>
          <cell r="AL583" t="str">
            <v>No</v>
          </cell>
        </row>
        <row r="584">
          <cell r="A584">
            <v>546525</v>
          </cell>
          <cell r="B584" t="str">
            <v>Woodside Children's Nursery</v>
          </cell>
          <cell r="C584" t="e">
            <v>#REF!</v>
          </cell>
          <cell r="D584" t="e">
            <v>#REF!</v>
          </cell>
          <cell r="E584" t="str">
            <v>NG34 8BG</v>
          </cell>
          <cell r="F584" t="e">
            <v>#REF!</v>
          </cell>
          <cell r="G584" t="str">
            <v>As per mailing address</v>
          </cell>
          <cell r="H584" t="str">
            <v>Katie Wood</v>
          </cell>
          <cell r="I584" t="str">
            <v>Owner</v>
          </cell>
          <cell r="J584" t="str">
            <v>01529 307500</v>
          </cell>
          <cell r="K584" t="str">
            <v>enquiries@woodsidechildren.co.uk</v>
          </cell>
          <cell r="L584" t="str">
            <v>2-4 Hazel Grove</v>
          </cell>
          <cell r="O584" t="str">
            <v>Sleaford</v>
          </cell>
          <cell r="P584" t="str">
            <v>NG34 8BG</v>
          </cell>
          <cell r="R584" t="str">
            <v>Katie Wood</v>
          </cell>
          <cell r="S584">
            <v>299627</v>
          </cell>
          <cell r="T584" t="str">
            <v>Good</v>
          </cell>
          <cell r="U584">
            <v>41597</v>
          </cell>
          <cell r="V584" t="str">
            <v>Good</v>
          </cell>
          <cell r="W584">
            <v>40700</v>
          </cell>
          <cell r="X584" t="str">
            <v>FDC</v>
          </cell>
          <cell r="Y584" t="str">
            <v>Private</v>
          </cell>
          <cell r="Z584" t="str">
            <v>Private Owner</v>
          </cell>
          <cell r="AA584" t="str">
            <v>n/a</v>
          </cell>
          <cell r="AB584" t="str">
            <v>Companies House</v>
          </cell>
          <cell r="AC584" t="str">
            <v>05328482</v>
          </cell>
          <cell r="AD584" t="str">
            <v>EYE</v>
          </cell>
          <cell r="AE584" t="str">
            <v>Yes</v>
          </cell>
          <cell r="AF584" t="str">
            <v>Yes</v>
          </cell>
          <cell r="AG584" t="str">
            <v>Yes</v>
          </cell>
          <cell r="AI584">
            <v>304908</v>
          </cell>
          <cell r="AJ584" t="str">
            <v>Yes</v>
          </cell>
          <cell r="AK584" t="str">
            <v>Yes</v>
          </cell>
          <cell r="AL584" t="str">
            <v>Yes</v>
          </cell>
        </row>
        <row r="585">
          <cell r="A585">
            <v>546462</v>
          </cell>
          <cell r="B585" t="str">
            <v xml:space="preserve">Wygate Foundation Nursery School </v>
          </cell>
          <cell r="C585" t="e">
            <v>#REF!</v>
          </cell>
          <cell r="D585" t="e">
            <v>#REF!</v>
          </cell>
          <cell r="E585" t="str">
            <v>PE11 1PB</v>
          </cell>
          <cell r="F585" t="e">
            <v>#REF!</v>
          </cell>
          <cell r="G585" t="str">
            <v>As per mailing address</v>
          </cell>
          <cell r="H585" t="str">
            <v>Mrs Anne Campbell</v>
          </cell>
          <cell r="I585" t="str">
            <v>Manager</v>
          </cell>
          <cell r="J585" t="str">
            <v>07886 895573</v>
          </cell>
          <cell r="K585" t="str">
            <v>wygatenursery@googlemail.com</v>
          </cell>
          <cell r="L585" t="str">
            <v>Spalding Primary School</v>
          </cell>
          <cell r="M585" t="str">
            <v>Woolram Wygate</v>
          </cell>
          <cell r="O585" t="str">
            <v>Spalding</v>
          </cell>
          <cell r="P585" t="str">
            <v>PE11 1PB</v>
          </cell>
          <cell r="S585">
            <v>240956</v>
          </cell>
          <cell r="T585" t="str">
            <v>Outstanding</v>
          </cell>
          <cell r="U585">
            <v>42116</v>
          </cell>
          <cell r="V585" t="str">
            <v>Good</v>
          </cell>
          <cell r="W585">
            <v>40141</v>
          </cell>
          <cell r="X585" t="str">
            <v>Sessional</v>
          </cell>
          <cell r="Y585" t="str">
            <v>Voluntary</v>
          </cell>
          <cell r="Z585" t="str">
            <v>Committee</v>
          </cell>
          <cell r="AA585" t="str">
            <v>Peter Goddard</v>
          </cell>
          <cell r="AB585" t="str">
            <v>Governed</v>
          </cell>
          <cell r="AC585" t="str">
            <v>REBECCA LEIGHTON</v>
          </cell>
          <cell r="AD585" t="str">
            <v>EYE</v>
          </cell>
          <cell r="AE585" t="str">
            <v>Yes</v>
          </cell>
          <cell r="AF585" t="str">
            <v>No</v>
          </cell>
          <cell r="AG585" t="str">
            <v>Yes</v>
          </cell>
          <cell r="AI585">
            <v>303397</v>
          </cell>
          <cell r="AJ585" t="str">
            <v>Yes</v>
          </cell>
          <cell r="AK585" t="str">
            <v>Yes</v>
          </cell>
          <cell r="AL585" t="str">
            <v>Yes</v>
          </cell>
        </row>
        <row r="586">
          <cell r="A586">
            <v>516904</v>
          </cell>
          <cell r="B586" t="str">
            <v>Yellow Brick Road Daycare</v>
          </cell>
          <cell r="C586" t="e">
            <v>#REF!</v>
          </cell>
          <cell r="D586" t="e">
            <v>#REF!</v>
          </cell>
          <cell r="E586" t="str">
            <v>LN4 3EA</v>
          </cell>
          <cell r="F586" t="e">
            <v>#REF!</v>
          </cell>
          <cell r="G586" t="str">
            <v>As per mailing address</v>
          </cell>
          <cell r="H586" t="str">
            <v>Michelle Delicata/ Sue Barton</v>
          </cell>
          <cell r="I586" t="str">
            <v>Manager</v>
          </cell>
          <cell r="J586" t="str">
            <v>01526 321094</v>
          </cell>
          <cell r="K586" t="str">
            <v>michelle.ybr@gmail.com; Ybr.staff@gmail.com</v>
          </cell>
          <cell r="L586" t="str">
            <v>High Street</v>
          </cell>
          <cell r="N586" t="str">
            <v>Metheringham</v>
          </cell>
          <cell r="O586" t="str">
            <v>Lincoln</v>
          </cell>
          <cell r="P586" t="str">
            <v>LN4 3EA</v>
          </cell>
          <cell r="Q586" t="str">
            <v>The Mulberry Bush</v>
          </cell>
          <cell r="R586" t="str">
            <v>Sue Barton</v>
          </cell>
          <cell r="S586">
            <v>442391</v>
          </cell>
          <cell r="T586" t="str">
            <v>Good</v>
          </cell>
          <cell r="U586">
            <v>41655</v>
          </cell>
          <cell r="V586" t="str">
            <v>Good</v>
          </cell>
          <cell r="W586">
            <v>41109</v>
          </cell>
          <cell r="X586" t="str">
            <v>FDC</v>
          </cell>
          <cell r="Y586" t="str">
            <v>Private</v>
          </cell>
          <cell r="Z586" t="str">
            <v>Private Owner</v>
          </cell>
          <cell r="AA586" t="str">
            <v>n/a</v>
          </cell>
          <cell r="AB586" t="str">
            <v>Companies House</v>
          </cell>
          <cell r="AC586" t="str">
            <v>07887791</v>
          </cell>
          <cell r="AD586" t="str">
            <v>EYE</v>
          </cell>
          <cell r="AE586" t="str">
            <v>Yes</v>
          </cell>
          <cell r="AF586" t="str">
            <v>Yes</v>
          </cell>
          <cell r="AG586" t="str">
            <v>Yes</v>
          </cell>
          <cell r="AI586">
            <v>310492</v>
          </cell>
          <cell r="AJ586" t="str">
            <v>Yes</v>
          </cell>
          <cell r="AK586" t="str">
            <v>Yes</v>
          </cell>
          <cell r="AL586" t="str">
            <v>Yes</v>
          </cell>
        </row>
        <row r="587">
          <cell r="A587">
            <v>546506</v>
          </cell>
          <cell r="B587" t="str">
            <v>YMCA Beginnings Day Care</v>
          </cell>
          <cell r="C587" t="e">
            <v>#REF!</v>
          </cell>
          <cell r="D587" t="e">
            <v>#REF!</v>
          </cell>
          <cell r="E587" t="str">
            <v>DN21 1NY</v>
          </cell>
          <cell r="F587" t="e">
            <v>#REF!</v>
          </cell>
          <cell r="G587" t="str">
            <v>As per mailing address</v>
          </cell>
          <cell r="H587" t="str">
            <v>Raluca Iusan</v>
          </cell>
          <cell r="I587" t="str">
            <v>Manager</v>
          </cell>
          <cell r="J587" t="str">
            <v>01427 679806</v>
          </cell>
          <cell r="K587" t="str">
            <v>beginnings@lincsymca.co.uk; Raluca.iusan@lincsymca.co.uk</v>
          </cell>
          <cell r="L587" t="str">
            <v>Park Springs Road</v>
          </cell>
          <cell r="O587" t="str">
            <v>Gainsborough</v>
          </cell>
          <cell r="P587" t="str">
            <v>DN21 1NY</v>
          </cell>
          <cell r="R587" t="str">
            <v>Jessica Douce</v>
          </cell>
          <cell r="S587">
            <v>395902</v>
          </cell>
          <cell r="T587" t="str">
            <v>Good</v>
          </cell>
          <cell r="U587">
            <v>42326</v>
          </cell>
          <cell r="V587" t="str">
            <v>Inadequate</v>
          </cell>
          <cell r="W587">
            <v>42158</v>
          </cell>
          <cell r="X587" t="str">
            <v>FDC</v>
          </cell>
          <cell r="Y587" t="str">
            <v>Voluntary</v>
          </cell>
          <cell r="Z587" t="str">
            <v>Board of trustees</v>
          </cell>
          <cell r="AA587" t="str">
            <v>n/a</v>
          </cell>
          <cell r="AB587" t="str">
            <v>Charity</v>
          </cell>
          <cell r="AC587">
            <v>243017</v>
          </cell>
          <cell r="AD587" t="str">
            <v>EYE</v>
          </cell>
          <cell r="AE587" t="str">
            <v>Yes</v>
          </cell>
          <cell r="AF587" t="str">
            <v>No</v>
          </cell>
          <cell r="AG587" t="str">
            <v>Yes</v>
          </cell>
          <cell r="AI587">
            <v>320099</v>
          </cell>
          <cell r="AJ587" t="str">
            <v>No</v>
          </cell>
          <cell r="AK587" t="str">
            <v>No</v>
          </cell>
          <cell r="AL587" t="str">
            <v>No</v>
          </cell>
        </row>
        <row r="588">
          <cell r="A588">
            <v>546529</v>
          </cell>
          <cell r="B588" t="str">
            <v>YMCA Woodlands Daycare</v>
          </cell>
          <cell r="C588" t="e">
            <v>#REF!</v>
          </cell>
          <cell r="D588" t="e">
            <v>#REF!</v>
          </cell>
          <cell r="E588" t="str">
            <v>LN6 0PF</v>
          </cell>
          <cell r="F588" t="e">
            <v>#REF!</v>
          </cell>
          <cell r="G588" t="str">
            <v>As per mailing address</v>
          </cell>
          <cell r="H588" t="str">
            <v>Carly Shaw</v>
          </cell>
          <cell r="I588" t="str">
            <v>Manager</v>
          </cell>
          <cell r="J588" t="str">
            <v>01522 685499</v>
          </cell>
          <cell r="K588" t="str">
            <v>woodlands@lincsymca.co.uk</v>
          </cell>
          <cell r="L588" t="str">
            <v>Woodlands Infant School</v>
          </cell>
          <cell r="M588" t="str">
            <v>Whitethorn Grove</v>
          </cell>
          <cell r="N588" t="str">
            <v>Birchwood</v>
          </cell>
          <cell r="O588" t="str">
            <v>Lincoln</v>
          </cell>
          <cell r="P588" t="str">
            <v>LN6 0PF</v>
          </cell>
          <cell r="S588">
            <v>319646</v>
          </cell>
          <cell r="T588" t="str">
            <v>Good</v>
          </cell>
          <cell r="U588">
            <v>40988</v>
          </cell>
          <cell r="V588" t="str">
            <v>Good</v>
          </cell>
          <cell r="W588">
            <v>38887</v>
          </cell>
          <cell r="X588" t="str">
            <v>FDC</v>
          </cell>
          <cell r="Y588" t="str">
            <v>Voluntary</v>
          </cell>
          <cell r="Z588" t="str">
            <v>Board of trustees</v>
          </cell>
          <cell r="AA588" t="str">
            <v>n/a</v>
          </cell>
          <cell r="AB588" t="str">
            <v>Charity</v>
          </cell>
          <cell r="AC588">
            <v>243017</v>
          </cell>
          <cell r="AD588" t="str">
            <v>EYE</v>
          </cell>
          <cell r="AE588" t="str">
            <v>Yes</v>
          </cell>
          <cell r="AF588" t="str">
            <v>No</v>
          </cell>
          <cell r="AG588" t="str">
            <v>Yes</v>
          </cell>
          <cell r="AI588">
            <v>319923</v>
          </cell>
          <cell r="AJ588" t="str">
            <v>No</v>
          </cell>
          <cell r="AK588" t="str">
            <v>No</v>
          </cell>
          <cell r="AL588" t="str">
            <v>No</v>
          </cell>
        </row>
        <row r="589">
          <cell r="A589">
            <v>684010</v>
          </cell>
          <cell r="B589" t="str">
            <v>Young 1's Day Care</v>
          </cell>
          <cell r="C589" t="e">
            <v>#REF!</v>
          </cell>
          <cell r="D589" t="e">
            <v>#REF!</v>
          </cell>
          <cell r="E589" t="str">
            <v>LN4 2TY</v>
          </cell>
          <cell r="F589" t="e">
            <v>#REF!</v>
          </cell>
          <cell r="G589" t="str">
            <v>As per mailing address</v>
          </cell>
          <cell r="H589" t="str">
            <v xml:space="preserve">Gail Young </v>
          </cell>
          <cell r="I589" t="str">
            <v>Childminder</v>
          </cell>
          <cell r="J589" t="str">
            <v xml:space="preserve">01522 856085 </v>
          </cell>
          <cell r="K589" t="str">
            <v>gail_young@ntlworld.com</v>
          </cell>
          <cell r="L589" t="str">
            <v xml:space="preserve">3 Worcester Close </v>
          </cell>
          <cell r="N589" t="str">
            <v>Bracebridge Heath</v>
          </cell>
          <cell r="O589" t="str">
            <v>Lincoln</v>
          </cell>
          <cell r="P589" t="str">
            <v>LN4 2TY</v>
          </cell>
          <cell r="S589">
            <v>346774</v>
          </cell>
          <cell r="T589" t="str">
            <v>Good</v>
          </cell>
          <cell r="U589">
            <v>41897</v>
          </cell>
          <cell r="X589" t="str">
            <v>Childminder</v>
          </cell>
          <cell r="Y589" t="str">
            <v>Childminder</v>
          </cell>
          <cell r="Z589" t="str">
            <v>Childminder</v>
          </cell>
          <cell r="AA589" t="str">
            <v>n/a</v>
          </cell>
          <cell r="AB589" t="str">
            <v>Sole Trader</v>
          </cell>
          <cell r="AD589" t="str">
            <v>EYE</v>
          </cell>
          <cell r="AE589" t="str">
            <v>Yes</v>
          </cell>
          <cell r="AF589" t="str">
            <v>Yes</v>
          </cell>
          <cell r="AG589" t="str">
            <v>Yes</v>
          </cell>
          <cell r="AI589">
            <v>323864</v>
          </cell>
          <cell r="AJ589" t="str">
            <v>No</v>
          </cell>
          <cell r="AK589" t="str">
            <v>No</v>
          </cell>
          <cell r="AL589" t="str">
            <v>No</v>
          </cell>
        </row>
        <row r="590">
          <cell r="A590">
            <v>546565</v>
          </cell>
          <cell r="B590" t="str">
            <v>Young Stars Butlins</v>
          </cell>
          <cell r="C590" t="e">
            <v>#REF!</v>
          </cell>
          <cell r="D590" t="e">
            <v>#REF!</v>
          </cell>
          <cell r="E590" t="str">
            <v>PE25 1NS</v>
          </cell>
          <cell r="F590" t="e">
            <v>#REF!</v>
          </cell>
          <cell r="G590" t="str">
            <v>As per mailing address</v>
          </cell>
          <cell r="H590" t="str">
            <v>Penny Stephenson</v>
          </cell>
          <cell r="I590" t="str">
            <v>Manager</v>
          </cell>
          <cell r="J590" t="str">
            <v>01754 614431</v>
          </cell>
          <cell r="K590" t="str">
            <v>youngstarsnursery@googlemail.com; penny.stephenson@bourne-leisure.co.uk</v>
          </cell>
          <cell r="N590" t="str">
            <v>Butlins</v>
          </cell>
          <cell r="O590" t="str">
            <v>Skegness</v>
          </cell>
          <cell r="P590" t="str">
            <v>PE25 1NS</v>
          </cell>
          <cell r="R590" t="str">
            <v>Penny Stephenson</v>
          </cell>
          <cell r="S590">
            <v>253585</v>
          </cell>
          <cell r="T590" t="str">
            <v>Good</v>
          </cell>
          <cell r="U590">
            <v>42478</v>
          </cell>
          <cell r="V590" t="str">
            <v>Inadequate</v>
          </cell>
          <cell r="W590">
            <v>42317</v>
          </cell>
          <cell r="X590" t="str">
            <v>FDC</v>
          </cell>
          <cell r="Y590" t="str">
            <v>Private</v>
          </cell>
          <cell r="Z590" t="str">
            <v>Private Owner</v>
          </cell>
          <cell r="AA590" t="str">
            <v>n/a</v>
          </cell>
          <cell r="AB590" t="str">
            <v>Companies House</v>
          </cell>
          <cell r="AC590" t="str">
            <v>00956166</v>
          </cell>
          <cell r="AD590" t="str">
            <v>EYE (on hold)</v>
          </cell>
          <cell r="AE590" t="str">
            <v>Yes</v>
          </cell>
          <cell r="AF590" t="str">
            <v>No</v>
          </cell>
          <cell r="AG590" t="str">
            <v>Yes (on hold)</v>
          </cell>
          <cell r="AI590">
            <v>307546</v>
          </cell>
          <cell r="AJ590" t="str">
            <v>No</v>
          </cell>
          <cell r="AK590" t="str">
            <v>No</v>
          </cell>
          <cell r="AL590" t="str">
            <v>Yes</v>
          </cell>
        </row>
        <row r="591">
          <cell r="A591">
            <v>515391</v>
          </cell>
          <cell r="B591" t="str">
            <v>Young Tots Day Nursery</v>
          </cell>
          <cell r="C591" t="e">
            <v>#REF!</v>
          </cell>
          <cell r="D591" t="e">
            <v>#REF!</v>
          </cell>
          <cell r="E591" t="str">
            <v>LN2 4US</v>
          </cell>
          <cell r="F591" t="e">
            <v>#REF!</v>
          </cell>
          <cell r="G591" t="str">
            <v>As per mailing address</v>
          </cell>
          <cell r="H591" t="str">
            <v>Lynn Young</v>
          </cell>
          <cell r="I591" t="str">
            <v>Manager</v>
          </cell>
          <cell r="J591" t="str">
            <v>01522 568468</v>
          </cell>
          <cell r="K591" t="str">
            <v>youngtotsnursery@live.co.uk</v>
          </cell>
          <cell r="L591" t="str">
            <v>Lime Kiln Way</v>
          </cell>
          <cell r="M591" t="str">
            <v>Off Greetwell Road</v>
          </cell>
          <cell r="O591" t="str">
            <v>Lincoln</v>
          </cell>
          <cell r="P591" t="str">
            <v>LN2 4US</v>
          </cell>
          <cell r="S591">
            <v>253704</v>
          </cell>
          <cell r="T591" t="str">
            <v>Good</v>
          </cell>
          <cell r="U591">
            <v>41885</v>
          </cell>
          <cell r="V591" t="str">
            <v>Good</v>
          </cell>
          <cell r="W591">
            <v>39835</v>
          </cell>
          <cell r="X591" t="str">
            <v>FDC</v>
          </cell>
          <cell r="Y591" t="str">
            <v>Private</v>
          </cell>
          <cell r="Z591" t="str">
            <v>Private Owner</v>
          </cell>
          <cell r="AA591" t="str">
            <v>n/a</v>
          </cell>
          <cell r="AB591" t="str">
            <v>Sole Trader</v>
          </cell>
          <cell r="AC591" t="str">
            <v>LYN YOUNG</v>
          </cell>
          <cell r="AD591" t="str">
            <v>EYE</v>
          </cell>
          <cell r="AE591" t="str">
            <v>Yes</v>
          </cell>
          <cell r="AF591" t="str">
            <v>No</v>
          </cell>
          <cell r="AG591" t="str">
            <v>Yes</v>
          </cell>
          <cell r="AI591">
            <v>301626</v>
          </cell>
          <cell r="AJ591" t="str">
            <v>No</v>
          </cell>
          <cell r="AK591" t="str">
            <v>No</v>
          </cell>
          <cell r="AL591" t="str">
            <v>No</v>
          </cell>
        </row>
        <row r="592">
          <cell r="A592">
            <v>511077</v>
          </cell>
          <cell r="B592" t="str">
            <v xml:space="preserve">Yvonne Sellars </v>
          </cell>
          <cell r="C592" t="e">
            <v>#REF!</v>
          </cell>
          <cell r="D592" t="e">
            <v>#REF!</v>
          </cell>
          <cell r="E592" t="str">
            <v>NG31 9TF</v>
          </cell>
          <cell r="F592" t="e">
            <v>#REF!</v>
          </cell>
          <cell r="G592" t="str">
            <v>As per mailing address</v>
          </cell>
          <cell r="H592" t="str">
            <v xml:space="preserve">Yvonne Sellars </v>
          </cell>
          <cell r="I592" t="str">
            <v>Childminder</v>
          </cell>
          <cell r="J592" t="str">
            <v>01476 402004 / 07877 789709</v>
          </cell>
          <cell r="K592" t="str">
            <v>timvon.sellars@ntlworld.com</v>
          </cell>
          <cell r="L592" t="str">
            <v>43 Ninth Avenue</v>
          </cell>
          <cell r="O592" t="str">
            <v>Grantham</v>
          </cell>
          <cell r="P592" t="str">
            <v>NG31 9TF</v>
          </cell>
          <cell r="S592">
            <v>506855</v>
          </cell>
          <cell r="T592" t="str">
            <v>Good</v>
          </cell>
          <cell r="U592">
            <v>42289</v>
          </cell>
          <cell r="V592" t="str">
            <v>Outstanding</v>
          </cell>
          <cell r="W592">
            <v>40821</v>
          </cell>
          <cell r="X592" t="str">
            <v>Childminder</v>
          </cell>
          <cell r="Y592" t="str">
            <v>Childminder</v>
          </cell>
          <cell r="Z592" t="str">
            <v>Childminder</v>
          </cell>
          <cell r="AA592" t="str">
            <v>n/a</v>
          </cell>
          <cell r="AB592" t="str">
            <v>Sole Trader</v>
          </cell>
          <cell r="AD592" t="str">
            <v>EYE</v>
          </cell>
          <cell r="AE592" t="str">
            <v>Yes</v>
          </cell>
          <cell r="AF592" t="str">
            <v>No</v>
          </cell>
          <cell r="AG592" t="str">
            <v>Yes</v>
          </cell>
          <cell r="AI592">
            <v>311262</v>
          </cell>
          <cell r="AJ592" t="str">
            <v>No</v>
          </cell>
          <cell r="AK592" t="str">
            <v>No</v>
          </cell>
          <cell r="AL592" t="str">
            <v>No</v>
          </cell>
        </row>
      </sheetData>
      <sheetData sheetId="6">
        <row r="1">
          <cell r="A1" t="str">
            <v>URN</v>
          </cell>
          <cell r="B1" t="str">
            <v>Establishment Name</v>
          </cell>
          <cell r="C1" t="str">
            <v>EYPP hours</v>
          </cell>
          <cell r="D1" t="str">
            <v>3&amp;4 Yr Old</v>
          </cell>
          <cell r="E1" t="str">
            <v>2 Yr Old</v>
          </cell>
          <cell r="F1" t="str">
            <v>URN check</v>
          </cell>
          <cell r="G1" t="str">
            <v>Comments</v>
          </cell>
        </row>
        <row r="2">
          <cell r="A2">
            <v>500021</v>
          </cell>
          <cell r="B2" t="str">
            <v>Willows Day Nursery</v>
          </cell>
          <cell r="C2">
            <v>0</v>
          </cell>
          <cell r="D2">
            <v>6956</v>
          </cell>
          <cell r="E2">
            <v>2010</v>
          </cell>
          <cell r="F2">
            <v>500021</v>
          </cell>
        </row>
        <row r="3">
          <cell r="A3">
            <v>500087</v>
          </cell>
          <cell r="B3" t="str">
            <v>REES</v>
          </cell>
          <cell r="C3">
            <v>0</v>
          </cell>
          <cell r="D3">
            <v>276</v>
          </cell>
          <cell r="E3">
            <v>84</v>
          </cell>
          <cell r="F3">
            <v>500087</v>
          </cell>
        </row>
        <row r="4">
          <cell r="A4">
            <v>500103</v>
          </cell>
          <cell r="B4" t="str">
            <v>RaRas Rascals</v>
          </cell>
          <cell r="C4">
            <v>0</v>
          </cell>
          <cell r="D4">
            <v>84</v>
          </cell>
          <cell r="F4">
            <v>500103</v>
          </cell>
        </row>
        <row r="5">
          <cell r="A5">
            <v>501320</v>
          </cell>
          <cell r="B5" t="str">
            <v>Busy Totts Childminding</v>
          </cell>
          <cell r="C5">
            <v>0</v>
          </cell>
          <cell r="D5">
            <v>378</v>
          </cell>
          <cell r="F5">
            <v>501320</v>
          </cell>
        </row>
        <row r="6">
          <cell r="A6">
            <v>501321</v>
          </cell>
          <cell r="B6" t="str">
            <v>Town And Country Kiddies Market Rasen PS</v>
          </cell>
          <cell r="C6">
            <v>0</v>
          </cell>
          <cell r="D6">
            <v>5586</v>
          </cell>
          <cell r="E6">
            <v>1680</v>
          </cell>
          <cell r="F6">
            <v>501321</v>
          </cell>
        </row>
        <row r="7">
          <cell r="A7">
            <v>509152</v>
          </cell>
          <cell r="B7" t="str">
            <v>Orchard Childminding</v>
          </cell>
          <cell r="C7">
            <v>0</v>
          </cell>
          <cell r="E7">
            <v>42</v>
          </cell>
          <cell r="F7">
            <v>509152</v>
          </cell>
        </row>
        <row r="8">
          <cell r="A8">
            <v>510250</v>
          </cell>
          <cell r="B8" t="str">
            <v>Bicker Preparatory School And Early Years</v>
          </cell>
          <cell r="C8">
            <v>0</v>
          </cell>
          <cell r="D8">
            <v>3120</v>
          </cell>
          <cell r="F8">
            <v>510250</v>
          </cell>
        </row>
        <row r="9">
          <cell r="A9">
            <v>510913</v>
          </cell>
          <cell r="B9" t="str">
            <v>Portland Kindergarten Ltd</v>
          </cell>
          <cell r="C9">
            <v>0</v>
          </cell>
          <cell r="D9">
            <v>3180</v>
          </cell>
          <cell r="E9">
            <v>2988</v>
          </cell>
          <cell r="F9">
            <v>510913</v>
          </cell>
        </row>
        <row r="10">
          <cell r="A10">
            <v>510990</v>
          </cell>
          <cell r="B10" t="str">
            <v>Littlegates Childrens Nursery</v>
          </cell>
          <cell r="C10">
            <v>0</v>
          </cell>
          <cell r="D10">
            <v>3437</v>
          </cell>
          <cell r="E10">
            <v>840</v>
          </cell>
          <cell r="F10">
            <v>510990</v>
          </cell>
        </row>
        <row r="11">
          <cell r="A11">
            <v>510992</v>
          </cell>
          <cell r="B11" t="str">
            <v>Paper Moon Day Nursery Doddington</v>
          </cell>
          <cell r="C11">
            <v>0</v>
          </cell>
          <cell r="D11">
            <v>4200</v>
          </cell>
          <cell r="E11">
            <v>2520</v>
          </cell>
          <cell r="F11">
            <v>510992</v>
          </cell>
        </row>
        <row r="12">
          <cell r="A12">
            <v>511050</v>
          </cell>
          <cell r="B12" t="str">
            <v>Handel House Preparatory School</v>
          </cell>
          <cell r="C12">
            <v>0</v>
          </cell>
          <cell r="D12">
            <v>5284.5</v>
          </cell>
          <cell r="F12">
            <v>511050</v>
          </cell>
        </row>
        <row r="13">
          <cell r="A13">
            <v>511076</v>
          </cell>
          <cell r="B13" t="str">
            <v>Carol Mason Childminder</v>
          </cell>
          <cell r="C13">
            <v>0</v>
          </cell>
          <cell r="D13">
            <v>210</v>
          </cell>
          <cell r="F13">
            <v>511076</v>
          </cell>
        </row>
        <row r="14">
          <cell r="A14">
            <v>511077</v>
          </cell>
          <cell r="B14" t="str">
            <v>Yvonne Sellars Childminder</v>
          </cell>
          <cell r="C14">
            <v>0</v>
          </cell>
          <cell r="D14">
            <v>210</v>
          </cell>
          <cell r="E14">
            <v>210</v>
          </cell>
          <cell r="F14">
            <v>511077</v>
          </cell>
        </row>
        <row r="15">
          <cell r="A15">
            <v>511113</v>
          </cell>
          <cell r="B15" t="str">
            <v>Dudley House School</v>
          </cell>
          <cell r="C15">
            <v>0</v>
          </cell>
          <cell r="D15">
            <v>1260</v>
          </cell>
          <cell r="F15">
            <v>511113</v>
          </cell>
        </row>
        <row r="16">
          <cell r="A16">
            <v>511148</v>
          </cell>
          <cell r="B16" t="str">
            <v>Copthill Nursery And Preparatory School</v>
          </cell>
          <cell r="C16">
            <v>0</v>
          </cell>
          <cell r="D16">
            <v>10920</v>
          </cell>
          <cell r="E16">
            <v>168</v>
          </cell>
          <cell r="F16">
            <v>511148</v>
          </cell>
        </row>
        <row r="17">
          <cell r="A17">
            <v>511212</v>
          </cell>
          <cell r="B17" t="str">
            <v>Spilsby Playgroup</v>
          </cell>
          <cell r="C17">
            <v>0</v>
          </cell>
          <cell r="D17">
            <v>4144</v>
          </cell>
          <cell r="E17">
            <v>2520</v>
          </cell>
          <cell r="F17">
            <v>511212</v>
          </cell>
        </row>
        <row r="18">
          <cell r="A18">
            <v>511317</v>
          </cell>
          <cell r="B18" t="str">
            <v>The Rocking Horse Nursery</v>
          </cell>
          <cell r="C18">
            <v>0</v>
          </cell>
          <cell r="D18">
            <v>4690</v>
          </cell>
          <cell r="E18">
            <v>1596</v>
          </cell>
          <cell r="F18">
            <v>511317</v>
          </cell>
        </row>
        <row r="19">
          <cell r="A19">
            <v>511322</v>
          </cell>
          <cell r="B19" t="str">
            <v>Moulton Harrox Pre School</v>
          </cell>
          <cell r="C19">
            <v>0</v>
          </cell>
          <cell r="D19">
            <v>5810</v>
          </cell>
          <cell r="E19">
            <v>840</v>
          </cell>
          <cell r="F19">
            <v>511322</v>
          </cell>
        </row>
        <row r="20">
          <cell r="A20">
            <v>511347</v>
          </cell>
          <cell r="B20" t="str">
            <v>St Thomas Childrens Centre</v>
          </cell>
          <cell r="C20">
            <v>0</v>
          </cell>
          <cell r="D20">
            <v>6804</v>
          </cell>
          <cell r="E20">
            <v>2184</v>
          </cell>
          <cell r="F20">
            <v>511347</v>
          </cell>
        </row>
        <row r="21">
          <cell r="A21">
            <v>511372</v>
          </cell>
          <cell r="B21" t="str">
            <v>Middle Rasen And District PreSchool</v>
          </cell>
          <cell r="C21">
            <v>0</v>
          </cell>
          <cell r="D21">
            <v>2632</v>
          </cell>
          <cell r="E21">
            <v>784</v>
          </cell>
          <cell r="F21">
            <v>511372</v>
          </cell>
        </row>
        <row r="22">
          <cell r="A22">
            <v>511523</v>
          </cell>
          <cell r="B22" t="str">
            <v>Busi Bodies Childrens Nursery Louth</v>
          </cell>
          <cell r="C22">
            <v>0</v>
          </cell>
          <cell r="D22">
            <v>3618</v>
          </cell>
          <cell r="E22">
            <v>1380</v>
          </cell>
          <cell r="F22">
            <v>511523</v>
          </cell>
        </row>
        <row r="23">
          <cell r="A23">
            <v>511568</v>
          </cell>
          <cell r="B23" t="str">
            <v>The Tree House Childrens Centre</v>
          </cell>
          <cell r="C23">
            <v>0</v>
          </cell>
          <cell r="D23">
            <v>1872</v>
          </cell>
          <cell r="E23">
            <v>357</v>
          </cell>
          <cell r="F23">
            <v>511568</v>
          </cell>
        </row>
        <row r="24">
          <cell r="A24">
            <v>511648</v>
          </cell>
          <cell r="B24" t="str">
            <v>Rainbow Nursery Peele</v>
          </cell>
          <cell r="C24">
            <v>0</v>
          </cell>
          <cell r="D24">
            <v>4262</v>
          </cell>
          <cell r="E24">
            <v>2684</v>
          </cell>
          <cell r="F24">
            <v>511648</v>
          </cell>
        </row>
        <row r="25">
          <cell r="A25">
            <v>511797</v>
          </cell>
          <cell r="B25" t="str">
            <v>Albion House Nursery</v>
          </cell>
          <cell r="C25">
            <v>0</v>
          </cell>
          <cell r="D25">
            <v>2920</v>
          </cell>
          <cell r="E25">
            <v>612</v>
          </cell>
          <cell r="F25">
            <v>511797</v>
          </cell>
        </row>
        <row r="26">
          <cell r="A26">
            <v>511798</v>
          </cell>
          <cell r="B26" t="str">
            <v>My Nursery</v>
          </cell>
          <cell r="C26">
            <v>0</v>
          </cell>
          <cell r="D26">
            <v>8872</v>
          </cell>
          <cell r="E26">
            <v>3514</v>
          </cell>
          <cell r="F26">
            <v>511798</v>
          </cell>
        </row>
        <row r="27">
          <cell r="A27">
            <v>512141</v>
          </cell>
          <cell r="B27" t="str">
            <v>Little Scallywags PreSchool Skellingthorpe</v>
          </cell>
          <cell r="C27">
            <v>0</v>
          </cell>
          <cell r="D27">
            <v>3066</v>
          </cell>
          <cell r="E27">
            <v>1050</v>
          </cell>
          <cell r="F27">
            <v>512141</v>
          </cell>
        </row>
        <row r="28">
          <cell r="A28">
            <v>512295</v>
          </cell>
          <cell r="B28" t="str">
            <v>The Viking School</v>
          </cell>
          <cell r="C28">
            <v>0</v>
          </cell>
          <cell r="D28">
            <v>4942</v>
          </cell>
          <cell r="E28">
            <v>3318</v>
          </cell>
          <cell r="F28">
            <v>512295</v>
          </cell>
        </row>
        <row r="29">
          <cell r="A29">
            <v>512430</v>
          </cell>
          <cell r="B29" t="str">
            <v>Little Robins</v>
          </cell>
          <cell r="C29">
            <v>0</v>
          </cell>
          <cell r="D29">
            <v>4200</v>
          </cell>
          <cell r="E29">
            <v>1638</v>
          </cell>
          <cell r="F29">
            <v>512430</v>
          </cell>
        </row>
        <row r="30">
          <cell r="A30">
            <v>512507</v>
          </cell>
          <cell r="B30" t="str">
            <v>Swinderby Preschool Playgroup</v>
          </cell>
          <cell r="C30">
            <v>0</v>
          </cell>
          <cell r="D30">
            <v>1680</v>
          </cell>
          <cell r="E30">
            <v>378</v>
          </cell>
          <cell r="F30">
            <v>512507</v>
          </cell>
        </row>
        <row r="31">
          <cell r="A31">
            <v>512509</v>
          </cell>
          <cell r="B31" t="str">
            <v>Bassingham Pre School</v>
          </cell>
          <cell r="C31">
            <v>0</v>
          </cell>
          <cell r="D31">
            <v>5110</v>
          </cell>
          <cell r="E31">
            <v>630</v>
          </cell>
          <cell r="F31">
            <v>512509</v>
          </cell>
        </row>
        <row r="32">
          <cell r="A32">
            <v>512545</v>
          </cell>
          <cell r="B32" t="str">
            <v>Little Acorns Day Nursery Boston</v>
          </cell>
          <cell r="C32">
            <v>0</v>
          </cell>
          <cell r="D32">
            <v>5484</v>
          </cell>
          <cell r="E32">
            <v>1890</v>
          </cell>
          <cell r="F32">
            <v>512545</v>
          </cell>
        </row>
        <row r="33">
          <cell r="A33">
            <v>513161</v>
          </cell>
          <cell r="B33" t="str">
            <v>Rainbow PreSchool Caistor</v>
          </cell>
          <cell r="C33">
            <v>0</v>
          </cell>
          <cell r="D33">
            <v>2982</v>
          </cell>
          <cell r="E33">
            <v>2121</v>
          </cell>
          <cell r="F33">
            <v>513161</v>
          </cell>
        </row>
        <row r="34">
          <cell r="A34">
            <v>513238</v>
          </cell>
          <cell r="B34" t="str">
            <v>Stamford Junior School</v>
          </cell>
          <cell r="C34">
            <v>0</v>
          </cell>
          <cell r="D34">
            <v>13356</v>
          </cell>
          <cell r="E34">
            <v>210</v>
          </cell>
          <cell r="F34">
            <v>513238</v>
          </cell>
        </row>
        <row r="35">
          <cell r="A35">
            <v>513328</v>
          </cell>
          <cell r="B35" t="str">
            <v>Small Saints PreSchool</v>
          </cell>
          <cell r="C35">
            <v>0</v>
          </cell>
          <cell r="D35">
            <v>14252</v>
          </cell>
          <cell r="E35">
            <v>5705</v>
          </cell>
          <cell r="F35">
            <v>513328</v>
          </cell>
        </row>
        <row r="36">
          <cell r="A36">
            <v>513365</v>
          </cell>
          <cell r="B36" t="str">
            <v>Stickney PreSchool</v>
          </cell>
          <cell r="C36">
            <v>0</v>
          </cell>
          <cell r="D36">
            <v>1638</v>
          </cell>
          <cell r="E36">
            <v>336</v>
          </cell>
          <cell r="F36">
            <v>513365</v>
          </cell>
        </row>
        <row r="37">
          <cell r="A37">
            <v>513625</v>
          </cell>
          <cell r="B37" t="str">
            <v>Busy Bee PreSchool Bourne</v>
          </cell>
          <cell r="C37">
            <v>0</v>
          </cell>
          <cell r="D37">
            <v>14813</v>
          </cell>
          <cell r="E37">
            <v>4686</v>
          </cell>
          <cell r="F37">
            <v>513625</v>
          </cell>
        </row>
        <row r="38">
          <cell r="A38">
            <v>513995</v>
          </cell>
          <cell r="B38" t="str">
            <v>Busy Bees Day Nursery Lincoln</v>
          </cell>
          <cell r="C38">
            <v>0</v>
          </cell>
          <cell r="D38">
            <v>3554</v>
          </cell>
          <cell r="E38">
            <v>1818</v>
          </cell>
          <cell r="F38">
            <v>513995</v>
          </cell>
        </row>
        <row r="39">
          <cell r="A39">
            <v>514039</v>
          </cell>
          <cell r="B39" t="str">
            <v>Bardney Community Playgroup</v>
          </cell>
          <cell r="C39">
            <v>0</v>
          </cell>
          <cell r="D39">
            <v>798</v>
          </cell>
          <cell r="E39">
            <v>1596</v>
          </cell>
          <cell r="F39">
            <v>514039</v>
          </cell>
        </row>
        <row r="40">
          <cell r="A40">
            <v>514127</v>
          </cell>
          <cell r="B40" t="str">
            <v>Witham Hall School</v>
          </cell>
          <cell r="C40">
            <v>0</v>
          </cell>
          <cell r="D40">
            <v>3600</v>
          </cell>
          <cell r="F40">
            <v>514127</v>
          </cell>
        </row>
        <row r="41">
          <cell r="A41">
            <v>514308</v>
          </cell>
          <cell r="B41" t="str">
            <v>Hougham Marston And Barkston Playgroup</v>
          </cell>
          <cell r="C41">
            <v>0</v>
          </cell>
          <cell r="D41">
            <v>1050</v>
          </cell>
          <cell r="E41">
            <v>210</v>
          </cell>
          <cell r="F41">
            <v>514308</v>
          </cell>
        </row>
        <row r="42">
          <cell r="A42">
            <v>514318</v>
          </cell>
          <cell r="B42" t="str">
            <v>Pegasus Nursery</v>
          </cell>
          <cell r="C42">
            <v>0</v>
          </cell>
          <cell r="D42">
            <v>4452</v>
          </cell>
          <cell r="E42">
            <v>840</v>
          </cell>
          <cell r="F42">
            <v>514318</v>
          </cell>
        </row>
        <row r="43">
          <cell r="A43">
            <v>514325</v>
          </cell>
          <cell r="B43" t="str">
            <v>Bracebridge Heath PreSchool</v>
          </cell>
          <cell r="C43">
            <v>0</v>
          </cell>
          <cell r="D43">
            <v>4284</v>
          </cell>
          <cell r="E43">
            <v>546</v>
          </cell>
          <cell r="F43">
            <v>514325</v>
          </cell>
        </row>
        <row r="44">
          <cell r="A44">
            <v>514428</v>
          </cell>
          <cell r="B44" t="str">
            <v>Sunshine Playgroup Great Gonerby</v>
          </cell>
          <cell r="C44">
            <v>0</v>
          </cell>
          <cell r="D44">
            <v>2086</v>
          </cell>
          <cell r="E44">
            <v>840</v>
          </cell>
          <cell r="F44">
            <v>514428</v>
          </cell>
        </row>
        <row r="45">
          <cell r="A45">
            <v>514553</v>
          </cell>
          <cell r="B45" t="str">
            <v>Pilgrim Hospital Day Nursery</v>
          </cell>
          <cell r="C45">
            <v>0</v>
          </cell>
          <cell r="D45">
            <v>3486</v>
          </cell>
          <cell r="E45">
            <v>896</v>
          </cell>
          <cell r="F45">
            <v>514553</v>
          </cell>
        </row>
        <row r="46">
          <cell r="A46">
            <v>514554</v>
          </cell>
          <cell r="B46" t="str">
            <v>Crowland Community Playgroup</v>
          </cell>
          <cell r="C46">
            <v>0</v>
          </cell>
          <cell r="D46">
            <v>1932</v>
          </cell>
          <cell r="E46">
            <v>854</v>
          </cell>
          <cell r="F46">
            <v>514554</v>
          </cell>
        </row>
        <row r="47">
          <cell r="A47">
            <v>515011</v>
          </cell>
          <cell r="B47" t="str">
            <v>William Farr PreSchool</v>
          </cell>
          <cell r="C47">
            <v>0</v>
          </cell>
          <cell r="D47">
            <v>2702</v>
          </cell>
          <cell r="E47">
            <v>182</v>
          </cell>
          <cell r="F47">
            <v>515011</v>
          </cell>
        </row>
        <row r="48">
          <cell r="A48">
            <v>515056</v>
          </cell>
          <cell r="B48" t="str">
            <v>Greenlands PreSchool</v>
          </cell>
          <cell r="C48">
            <v>0</v>
          </cell>
          <cell r="D48">
            <v>840</v>
          </cell>
          <cell r="E48">
            <v>210</v>
          </cell>
          <cell r="F48">
            <v>515056</v>
          </cell>
        </row>
        <row r="49">
          <cell r="A49">
            <v>515146</v>
          </cell>
          <cell r="B49" t="str">
            <v>Heckington PreSchool</v>
          </cell>
          <cell r="C49">
            <v>0</v>
          </cell>
          <cell r="D49">
            <v>3696</v>
          </cell>
          <cell r="E49">
            <v>994</v>
          </cell>
          <cell r="F49">
            <v>515146</v>
          </cell>
        </row>
        <row r="50">
          <cell r="A50">
            <v>515180</v>
          </cell>
          <cell r="B50" t="str">
            <v>Melissa Cross</v>
          </cell>
          <cell r="C50">
            <v>0</v>
          </cell>
          <cell r="D50">
            <v>612</v>
          </cell>
          <cell r="F50">
            <v>515180</v>
          </cell>
        </row>
        <row r="51">
          <cell r="A51">
            <v>515191</v>
          </cell>
          <cell r="B51" t="str">
            <v xml:space="preserve">Lincoln Minster School </v>
          </cell>
          <cell r="C51">
            <v>0</v>
          </cell>
          <cell r="D51">
            <v>7728</v>
          </cell>
          <cell r="F51">
            <v>515191</v>
          </cell>
        </row>
        <row r="52">
          <cell r="A52">
            <v>515211</v>
          </cell>
          <cell r="B52" t="str">
            <v>Bright Star Childminding</v>
          </cell>
          <cell r="C52">
            <v>0</v>
          </cell>
          <cell r="D52">
            <v>210</v>
          </cell>
          <cell r="E52">
            <v>210</v>
          </cell>
          <cell r="F52">
            <v>515211</v>
          </cell>
        </row>
        <row r="53">
          <cell r="A53">
            <v>515290</v>
          </cell>
          <cell r="B53" t="str">
            <v>Park School Day Nursery</v>
          </cell>
          <cell r="C53">
            <v>0</v>
          </cell>
          <cell r="D53">
            <v>6174</v>
          </cell>
          <cell r="E53">
            <v>1050</v>
          </cell>
          <cell r="F53">
            <v>515290</v>
          </cell>
        </row>
        <row r="54">
          <cell r="A54">
            <v>515293</v>
          </cell>
          <cell r="B54" t="str">
            <v>The Ark At Waddington</v>
          </cell>
          <cell r="C54">
            <v>0</v>
          </cell>
          <cell r="D54">
            <v>4830</v>
          </cell>
          <cell r="E54">
            <v>504</v>
          </cell>
          <cell r="F54">
            <v>515293</v>
          </cell>
        </row>
        <row r="55">
          <cell r="A55">
            <v>515356</v>
          </cell>
          <cell r="B55" t="str">
            <v>Cinder Ash PreSchool</v>
          </cell>
          <cell r="C55">
            <v>0</v>
          </cell>
          <cell r="D55">
            <v>4018</v>
          </cell>
          <cell r="E55">
            <v>1568</v>
          </cell>
          <cell r="F55">
            <v>515356</v>
          </cell>
        </row>
        <row r="56">
          <cell r="A56">
            <v>515387</v>
          </cell>
          <cell r="B56" t="str">
            <v>Barrowby Pre School</v>
          </cell>
          <cell r="C56">
            <v>0</v>
          </cell>
          <cell r="D56">
            <v>1848</v>
          </cell>
          <cell r="E56">
            <v>210</v>
          </cell>
          <cell r="F56">
            <v>515387</v>
          </cell>
        </row>
        <row r="57">
          <cell r="A57">
            <v>515391</v>
          </cell>
          <cell r="B57" t="str">
            <v>Young Tots Day Nursery</v>
          </cell>
          <cell r="C57">
            <v>0</v>
          </cell>
          <cell r="D57">
            <v>3983</v>
          </cell>
          <cell r="E57">
            <v>840</v>
          </cell>
          <cell r="F57">
            <v>515391</v>
          </cell>
        </row>
        <row r="58">
          <cell r="A58">
            <v>515525</v>
          </cell>
          <cell r="B58" t="str">
            <v>Sutton on Sea Sandcastles PreSchool</v>
          </cell>
          <cell r="C58">
            <v>0</v>
          </cell>
          <cell r="D58">
            <v>2982</v>
          </cell>
          <cell r="E58">
            <v>1050</v>
          </cell>
          <cell r="F58">
            <v>515525</v>
          </cell>
        </row>
        <row r="59">
          <cell r="A59">
            <v>515567</v>
          </cell>
          <cell r="B59" t="str">
            <v>St Michaels Playgroup</v>
          </cell>
          <cell r="C59">
            <v>0</v>
          </cell>
          <cell r="D59">
            <v>1260</v>
          </cell>
          <cell r="E59">
            <v>3612</v>
          </cell>
          <cell r="F59">
            <v>515567</v>
          </cell>
        </row>
        <row r="60">
          <cell r="A60">
            <v>515658</v>
          </cell>
          <cell r="B60" t="str">
            <v>ABC Day Nursery Tallington</v>
          </cell>
          <cell r="C60">
            <v>0</v>
          </cell>
          <cell r="D60">
            <v>643</v>
          </cell>
          <cell r="E60">
            <v>717</v>
          </cell>
          <cell r="F60">
            <v>515658</v>
          </cell>
        </row>
        <row r="61">
          <cell r="A61">
            <v>515706</v>
          </cell>
          <cell r="B61" t="str">
            <v>Cheeky Monkeys Day Nursery</v>
          </cell>
          <cell r="C61">
            <v>0</v>
          </cell>
          <cell r="D61">
            <v>1852</v>
          </cell>
          <cell r="E61">
            <v>978</v>
          </cell>
          <cell r="F61">
            <v>515706</v>
          </cell>
        </row>
        <row r="62">
          <cell r="A62">
            <v>516180</v>
          </cell>
          <cell r="B62" t="str">
            <v>Ladybirds PreSchool</v>
          </cell>
          <cell r="C62">
            <v>0</v>
          </cell>
          <cell r="D62">
            <v>4032</v>
          </cell>
          <cell r="E62">
            <v>546</v>
          </cell>
          <cell r="F62">
            <v>516180</v>
          </cell>
        </row>
        <row r="63">
          <cell r="A63">
            <v>516455</v>
          </cell>
          <cell r="B63" t="str">
            <v>Manor Farm Nursery</v>
          </cell>
          <cell r="C63">
            <v>0</v>
          </cell>
          <cell r="D63">
            <v>3192</v>
          </cell>
          <cell r="E63">
            <v>210</v>
          </cell>
          <cell r="F63">
            <v>516455</v>
          </cell>
        </row>
        <row r="64">
          <cell r="A64">
            <v>516486</v>
          </cell>
          <cell r="B64" t="str">
            <v>Sea Shells Playgroup</v>
          </cell>
          <cell r="C64">
            <v>0</v>
          </cell>
          <cell r="D64">
            <v>3570</v>
          </cell>
          <cell r="E64">
            <v>1890</v>
          </cell>
          <cell r="F64">
            <v>516486</v>
          </cell>
        </row>
        <row r="65">
          <cell r="A65">
            <v>516493</v>
          </cell>
          <cell r="B65" t="str">
            <v>Qwackers PreSchool</v>
          </cell>
          <cell r="C65">
            <v>0</v>
          </cell>
          <cell r="D65">
            <v>6594</v>
          </cell>
          <cell r="E65">
            <v>1407</v>
          </cell>
          <cell r="F65">
            <v>516493</v>
          </cell>
        </row>
        <row r="66">
          <cell r="A66">
            <v>516904</v>
          </cell>
          <cell r="B66" t="str">
            <v>Yellow Brick Road Daycare Ltd</v>
          </cell>
          <cell r="C66">
            <v>0</v>
          </cell>
          <cell r="D66">
            <v>6258</v>
          </cell>
          <cell r="E66">
            <v>1626</v>
          </cell>
          <cell r="F66">
            <v>516904</v>
          </cell>
        </row>
        <row r="67">
          <cell r="A67">
            <v>516933</v>
          </cell>
          <cell r="B67" t="str">
            <v>Ancaster PreSchool</v>
          </cell>
          <cell r="C67">
            <v>0</v>
          </cell>
          <cell r="D67">
            <v>1428</v>
          </cell>
          <cell r="E67">
            <v>210</v>
          </cell>
          <cell r="F67">
            <v>516933</v>
          </cell>
        </row>
        <row r="68">
          <cell r="A68">
            <v>517206</v>
          </cell>
          <cell r="B68" t="str">
            <v>County Hospital Day Nursery</v>
          </cell>
          <cell r="C68">
            <v>0</v>
          </cell>
          <cell r="D68">
            <v>2856</v>
          </cell>
          <cell r="E68">
            <v>630</v>
          </cell>
          <cell r="F68">
            <v>517206</v>
          </cell>
        </row>
        <row r="69">
          <cell r="A69">
            <v>517255</v>
          </cell>
          <cell r="B69" t="str">
            <v>Sudbrooke PreSchool Group</v>
          </cell>
          <cell r="C69">
            <v>0</v>
          </cell>
          <cell r="D69">
            <v>2142</v>
          </cell>
          <cell r="E69">
            <v>210</v>
          </cell>
          <cell r="F69">
            <v>517255</v>
          </cell>
        </row>
        <row r="70">
          <cell r="A70">
            <v>517310</v>
          </cell>
          <cell r="B70" t="str">
            <v>South Witham Village Playgroup</v>
          </cell>
          <cell r="C70">
            <v>0</v>
          </cell>
          <cell r="D70">
            <v>1764</v>
          </cell>
          <cell r="E70">
            <v>588</v>
          </cell>
          <cell r="F70">
            <v>517310</v>
          </cell>
        </row>
        <row r="71">
          <cell r="A71">
            <v>517321</v>
          </cell>
          <cell r="B71" t="str">
            <v>Quarrington PreSchool</v>
          </cell>
          <cell r="C71">
            <v>0</v>
          </cell>
          <cell r="D71">
            <v>3780</v>
          </cell>
          <cell r="E71">
            <v>630</v>
          </cell>
          <cell r="F71">
            <v>517321</v>
          </cell>
        </row>
        <row r="72">
          <cell r="A72">
            <v>517348</v>
          </cell>
          <cell r="B72" t="str">
            <v>Brant Broughton PreSchool</v>
          </cell>
          <cell r="C72">
            <v>0</v>
          </cell>
          <cell r="D72">
            <v>1428</v>
          </cell>
          <cell r="E72">
            <v>168</v>
          </cell>
          <cell r="F72">
            <v>517348</v>
          </cell>
        </row>
        <row r="73">
          <cell r="A73">
            <v>517375</v>
          </cell>
          <cell r="B73" t="str">
            <v>Shining Stars Day Nursery</v>
          </cell>
          <cell r="C73">
            <v>0</v>
          </cell>
          <cell r="D73">
            <v>5172</v>
          </cell>
          <cell r="E73">
            <v>3954</v>
          </cell>
          <cell r="F73">
            <v>517375</v>
          </cell>
        </row>
        <row r="74">
          <cell r="A74">
            <v>517645</v>
          </cell>
          <cell r="B74" t="str">
            <v>Jacdor PreSchool</v>
          </cell>
          <cell r="C74">
            <v>0</v>
          </cell>
          <cell r="D74">
            <v>3948</v>
          </cell>
          <cell r="E74">
            <v>791</v>
          </cell>
          <cell r="F74">
            <v>517645</v>
          </cell>
        </row>
        <row r="75">
          <cell r="A75">
            <v>517705</v>
          </cell>
          <cell r="B75" t="str">
            <v>Acorn PreSchool Whaplode</v>
          </cell>
          <cell r="C75">
            <v>0</v>
          </cell>
          <cell r="D75">
            <v>3066</v>
          </cell>
          <cell r="E75">
            <v>1344</v>
          </cell>
          <cell r="F75">
            <v>517705</v>
          </cell>
        </row>
        <row r="76">
          <cell r="A76">
            <v>517828</v>
          </cell>
          <cell r="B76" t="str">
            <v>Corby Glen Playgroup</v>
          </cell>
          <cell r="C76">
            <v>0</v>
          </cell>
          <cell r="D76">
            <v>1386</v>
          </cell>
          <cell r="E76">
            <v>210</v>
          </cell>
          <cell r="F76">
            <v>517828</v>
          </cell>
        </row>
        <row r="77">
          <cell r="A77">
            <v>517951</v>
          </cell>
          <cell r="B77" t="str">
            <v>Sturton Cygnets</v>
          </cell>
          <cell r="C77">
            <v>0</v>
          </cell>
          <cell r="D77">
            <v>2268</v>
          </cell>
          <cell r="E77">
            <v>966</v>
          </cell>
          <cell r="F77">
            <v>517951</v>
          </cell>
        </row>
        <row r="78">
          <cell r="A78">
            <v>518013</v>
          </cell>
          <cell r="B78" t="str">
            <v>HoltonLeClay PreSchool Group</v>
          </cell>
          <cell r="C78">
            <v>0</v>
          </cell>
          <cell r="D78">
            <v>5810</v>
          </cell>
          <cell r="F78">
            <v>518013</v>
          </cell>
        </row>
        <row r="79">
          <cell r="A79">
            <v>518606</v>
          </cell>
          <cell r="B79" t="str">
            <v>Bright Sparks at Sibsey</v>
          </cell>
          <cell r="C79">
            <v>0</v>
          </cell>
          <cell r="D79">
            <v>3892</v>
          </cell>
          <cell r="E79">
            <v>1050</v>
          </cell>
          <cell r="F79">
            <v>518606</v>
          </cell>
        </row>
        <row r="80">
          <cell r="A80">
            <v>518763</v>
          </cell>
          <cell r="B80" t="str">
            <v>Meynell Kindergarten</v>
          </cell>
          <cell r="C80">
            <v>0</v>
          </cell>
          <cell r="D80">
            <v>6492</v>
          </cell>
          <cell r="E80">
            <v>1584</v>
          </cell>
          <cell r="F80">
            <v>518763</v>
          </cell>
        </row>
        <row r="81">
          <cell r="A81">
            <v>518764</v>
          </cell>
          <cell r="B81" t="str">
            <v>Scotter PreSchool</v>
          </cell>
          <cell r="C81">
            <v>0</v>
          </cell>
          <cell r="D81">
            <v>4144</v>
          </cell>
          <cell r="E81">
            <v>924</v>
          </cell>
          <cell r="F81">
            <v>518764</v>
          </cell>
        </row>
        <row r="82">
          <cell r="A82">
            <v>518889</v>
          </cell>
          <cell r="B82" t="str">
            <v>Colsterworth Methodist Playgroup</v>
          </cell>
          <cell r="C82">
            <v>0</v>
          </cell>
          <cell r="D82">
            <v>1050</v>
          </cell>
          <cell r="E82">
            <v>588</v>
          </cell>
          <cell r="F82">
            <v>518889</v>
          </cell>
        </row>
        <row r="83">
          <cell r="A83">
            <v>519274</v>
          </cell>
          <cell r="B83" t="str">
            <v>Rosebery Avenue Community Playgroup</v>
          </cell>
          <cell r="C83">
            <v>0</v>
          </cell>
          <cell r="D83">
            <v>5628</v>
          </cell>
          <cell r="E83">
            <v>2268</v>
          </cell>
          <cell r="F83">
            <v>519274</v>
          </cell>
        </row>
        <row r="84">
          <cell r="A84">
            <v>519415</v>
          </cell>
          <cell r="B84" t="str">
            <v>Metheringham PreSchool</v>
          </cell>
          <cell r="C84">
            <v>0</v>
          </cell>
          <cell r="D84">
            <v>3066</v>
          </cell>
          <cell r="E84">
            <v>546</v>
          </cell>
          <cell r="F84">
            <v>519415</v>
          </cell>
        </row>
        <row r="85">
          <cell r="A85">
            <v>519534</v>
          </cell>
          <cell r="B85" t="str">
            <v>Raf Coningsby Nursery Centre</v>
          </cell>
          <cell r="C85">
            <v>0</v>
          </cell>
          <cell r="D85">
            <v>9846</v>
          </cell>
          <cell r="E85">
            <v>3078</v>
          </cell>
          <cell r="F85">
            <v>519534</v>
          </cell>
        </row>
        <row r="86">
          <cell r="A86">
            <v>519681</v>
          </cell>
          <cell r="B86" t="str">
            <v>Tetney PreSchool Playgroup</v>
          </cell>
          <cell r="C86">
            <v>0</v>
          </cell>
          <cell r="D86">
            <v>1680</v>
          </cell>
          <cell r="E86">
            <v>420</v>
          </cell>
          <cell r="F86">
            <v>519681</v>
          </cell>
        </row>
        <row r="87">
          <cell r="A87">
            <v>519970</v>
          </cell>
          <cell r="B87" t="str">
            <v>Puddleducks Day Nursery Spalding</v>
          </cell>
          <cell r="C87">
            <v>0</v>
          </cell>
          <cell r="D87">
            <v>3532</v>
          </cell>
          <cell r="E87">
            <v>1204</v>
          </cell>
          <cell r="F87">
            <v>519970</v>
          </cell>
        </row>
        <row r="88">
          <cell r="A88">
            <v>520124</v>
          </cell>
          <cell r="B88" t="str">
            <v>Kirkby On Bain Nursery</v>
          </cell>
          <cell r="C88">
            <v>0</v>
          </cell>
          <cell r="D88">
            <v>3150</v>
          </cell>
          <cell r="F88">
            <v>520124</v>
          </cell>
        </row>
        <row r="89">
          <cell r="A89">
            <v>520195</v>
          </cell>
          <cell r="B89" t="str">
            <v>Happitots Playgroup Committee</v>
          </cell>
          <cell r="C89">
            <v>0</v>
          </cell>
          <cell r="D89">
            <v>4578</v>
          </cell>
          <cell r="E89">
            <v>2520</v>
          </cell>
          <cell r="F89">
            <v>520195</v>
          </cell>
        </row>
        <row r="90">
          <cell r="A90">
            <v>520589</v>
          </cell>
          <cell r="B90" t="str">
            <v>Ayscoughfee Hall School</v>
          </cell>
          <cell r="C90">
            <v>0</v>
          </cell>
          <cell r="D90">
            <v>5577</v>
          </cell>
          <cell r="F90">
            <v>520589</v>
          </cell>
        </row>
        <row r="91">
          <cell r="A91">
            <v>520801</v>
          </cell>
          <cell r="B91" t="str">
            <v>Teddy Bears Day Nursery</v>
          </cell>
          <cell r="C91">
            <v>0</v>
          </cell>
          <cell r="D91">
            <v>4032</v>
          </cell>
          <cell r="E91">
            <v>840</v>
          </cell>
          <cell r="F91">
            <v>520801</v>
          </cell>
        </row>
        <row r="92">
          <cell r="A92">
            <v>520806</v>
          </cell>
          <cell r="B92" t="str">
            <v>Sunshine Childrens Centre</v>
          </cell>
          <cell r="C92">
            <v>0</v>
          </cell>
          <cell r="D92">
            <v>6518</v>
          </cell>
          <cell r="E92">
            <v>2394</v>
          </cell>
          <cell r="F92">
            <v>520806</v>
          </cell>
        </row>
        <row r="93">
          <cell r="A93">
            <v>521559</v>
          </cell>
          <cell r="B93" t="str">
            <v>Welbourn PreSchool</v>
          </cell>
          <cell r="C93">
            <v>0</v>
          </cell>
          <cell r="D93">
            <v>1134</v>
          </cell>
          <cell r="E93">
            <v>210</v>
          </cell>
          <cell r="F93">
            <v>521559</v>
          </cell>
        </row>
        <row r="94">
          <cell r="A94">
            <v>521632</v>
          </cell>
          <cell r="B94" t="str">
            <v>St Hughs School</v>
          </cell>
          <cell r="C94">
            <v>0</v>
          </cell>
          <cell r="D94">
            <v>6890</v>
          </cell>
          <cell r="F94">
            <v>521632</v>
          </cell>
        </row>
        <row r="95">
          <cell r="A95">
            <v>521717</v>
          </cell>
          <cell r="B95" t="str">
            <v>Sleaford New Life Preschool</v>
          </cell>
          <cell r="C95">
            <v>0</v>
          </cell>
          <cell r="D95">
            <v>5334</v>
          </cell>
          <cell r="E95">
            <v>924</v>
          </cell>
          <cell r="F95">
            <v>521717</v>
          </cell>
        </row>
        <row r="96">
          <cell r="A96">
            <v>521732</v>
          </cell>
          <cell r="B96" t="str">
            <v>Riverside Playgroup</v>
          </cell>
          <cell r="C96">
            <v>0</v>
          </cell>
          <cell r="D96">
            <v>4578</v>
          </cell>
          <cell r="E96">
            <v>2814</v>
          </cell>
          <cell r="F96">
            <v>521732</v>
          </cell>
        </row>
        <row r="97">
          <cell r="A97">
            <v>522691</v>
          </cell>
          <cell r="B97" t="str">
            <v>Swineshead PreSchool Centre</v>
          </cell>
          <cell r="C97">
            <v>0</v>
          </cell>
          <cell r="D97">
            <v>5928</v>
          </cell>
          <cell r="E97">
            <v>2310</v>
          </cell>
          <cell r="F97">
            <v>522691</v>
          </cell>
          <cell r="G97" t="str">
            <v>Extra 192 hours added to 3&amp;4 year old hours following PA missing hours update - G.O'N 31.10.16</v>
          </cell>
        </row>
        <row r="98">
          <cell r="A98">
            <v>523945</v>
          </cell>
          <cell r="B98" t="str">
            <v>Edenham PreSchool</v>
          </cell>
          <cell r="C98">
            <v>0</v>
          </cell>
          <cell r="D98">
            <v>4326</v>
          </cell>
          <cell r="E98">
            <v>322</v>
          </cell>
          <cell r="F98">
            <v>523945</v>
          </cell>
        </row>
        <row r="99">
          <cell r="A99">
            <v>524155</v>
          </cell>
          <cell r="B99" t="str">
            <v>Happy Days PreSchool Navenby</v>
          </cell>
          <cell r="C99">
            <v>0</v>
          </cell>
          <cell r="D99">
            <v>2856</v>
          </cell>
          <cell r="E99">
            <v>210</v>
          </cell>
          <cell r="F99">
            <v>524155</v>
          </cell>
        </row>
        <row r="100">
          <cell r="A100">
            <v>524411</v>
          </cell>
          <cell r="B100" t="str">
            <v>Kings Farm Day Nursery</v>
          </cell>
          <cell r="C100">
            <v>0</v>
          </cell>
          <cell r="D100">
            <v>3182</v>
          </cell>
          <cell r="E100">
            <v>978</v>
          </cell>
          <cell r="F100">
            <v>524411</v>
          </cell>
        </row>
        <row r="101">
          <cell r="A101">
            <v>524630</v>
          </cell>
          <cell r="B101" t="str">
            <v>Rainbow Corner Day Nursery HoltonleClay</v>
          </cell>
          <cell r="C101">
            <v>0</v>
          </cell>
          <cell r="D101">
            <v>2100</v>
          </cell>
          <cell r="E101">
            <v>840</v>
          </cell>
          <cell r="F101">
            <v>524630</v>
          </cell>
        </row>
        <row r="102">
          <cell r="A102">
            <v>524655</v>
          </cell>
          <cell r="B102" t="str">
            <v>Potterhanworth PreSchool</v>
          </cell>
          <cell r="C102">
            <v>0</v>
          </cell>
          <cell r="D102">
            <v>2310</v>
          </cell>
          <cell r="E102">
            <v>126</v>
          </cell>
          <cell r="F102">
            <v>524655</v>
          </cell>
        </row>
        <row r="103">
          <cell r="A103">
            <v>524787</v>
          </cell>
          <cell r="B103" t="str">
            <v>Prelude Nursery</v>
          </cell>
          <cell r="C103">
            <v>0</v>
          </cell>
          <cell r="D103">
            <v>1380</v>
          </cell>
          <cell r="E103">
            <v>1344</v>
          </cell>
          <cell r="F103">
            <v>524787</v>
          </cell>
        </row>
        <row r="104">
          <cell r="A104">
            <v>524929</v>
          </cell>
          <cell r="B104" t="str">
            <v>The Grantham Preparatory School</v>
          </cell>
          <cell r="C104">
            <v>0</v>
          </cell>
          <cell r="D104">
            <v>3024</v>
          </cell>
          <cell r="F104">
            <v>524929</v>
          </cell>
        </row>
        <row r="105">
          <cell r="A105">
            <v>525553</v>
          </cell>
          <cell r="B105" t="str">
            <v>Headstart Nursery School Bourne</v>
          </cell>
          <cell r="C105">
            <v>0</v>
          </cell>
          <cell r="D105">
            <v>4002</v>
          </cell>
          <cell r="F105">
            <v>525553</v>
          </cell>
        </row>
        <row r="106">
          <cell r="A106">
            <v>525554</v>
          </cell>
          <cell r="B106" t="str">
            <v>Headstart Nursery School Deeping</v>
          </cell>
          <cell r="C106">
            <v>0</v>
          </cell>
          <cell r="D106">
            <v>7606</v>
          </cell>
          <cell r="E106">
            <v>3620</v>
          </cell>
          <cell r="F106">
            <v>525554</v>
          </cell>
        </row>
        <row r="107">
          <cell r="A107">
            <v>530171</v>
          </cell>
          <cell r="B107" t="str">
            <v>Rauceby PreSchool</v>
          </cell>
          <cell r="C107">
            <v>0</v>
          </cell>
          <cell r="D107">
            <v>3150</v>
          </cell>
          <cell r="E107">
            <v>546</v>
          </cell>
          <cell r="F107">
            <v>530171</v>
          </cell>
        </row>
        <row r="108">
          <cell r="A108">
            <v>530215</v>
          </cell>
          <cell r="B108" t="str">
            <v>Sleaford Day Nursery</v>
          </cell>
          <cell r="C108">
            <v>0</v>
          </cell>
          <cell r="D108">
            <v>7710</v>
          </cell>
          <cell r="E108">
            <v>2886</v>
          </cell>
          <cell r="F108">
            <v>530215</v>
          </cell>
        </row>
        <row r="109">
          <cell r="A109">
            <v>530216</v>
          </cell>
          <cell r="B109" t="str">
            <v>The Childrens Garden Day Nursery</v>
          </cell>
          <cell r="C109">
            <v>0</v>
          </cell>
          <cell r="D109">
            <v>5040</v>
          </cell>
          <cell r="F109">
            <v>530216</v>
          </cell>
        </row>
        <row r="110">
          <cell r="A110">
            <v>530625</v>
          </cell>
          <cell r="B110" t="str">
            <v>Rainbow Playgroup Ltd Gosberton</v>
          </cell>
          <cell r="C110">
            <v>0</v>
          </cell>
          <cell r="D110">
            <v>2912</v>
          </cell>
          <cell r="E110">
            <v>798</v>
          </cell>
          <cell r="F110">
            <v>530625</v>
          </cell>
        </row>
        <row r="111">
          <cell r="A111">
            <v>532562</v>
          </cell>
          <cell r="B111" t="str">
            <v>Sibsey Childminders</v>
          </cell>
          <cell r="C111">
            <v>0</v>
          </cell>
          <cell r="D111">
            <v>402</v>
          </cell>
          <cell r="E111">
            <v>192</v>
          </cell>
          <cell r="F111">
            <v>532562</v>
          </cell>
        </row>
        <row r="112">
          <cell r="A112">
            <v>533128</v>
          </cell>
          <cell r="B112" t="str">
            <v>Kerry Heafield Childminder</v>
          </cell>
          <cell r="C112">
            <v>0</v>
          </cell>
          <cell r="D112">
            <v>192</v>
          </cell>
          <cell r="F112">
            <v>533128</v>
          </cell>
        </row>
        <row r="113">
          <cell r="A113">
            <v>533130</v>
          </cell>
          <cell r="B113" t="str">
            <v>Sue Oliver</v>
          </cell>
          <cell r="C113">
            <v>0</v>
          </cell>
          <cell r="D113">
            <v>210</v>
          </cell>
          <cell r="F113">
            <v>533130</v>
          </cell>
        </row>
        <row r="114">
          <cell r="A114">
            <v>533131</v>
          </cell>
          <cell r="B114" t="str">
            <v>Jacki Storr</v>
          </cell>
          <cell r="C114">
            <v>0</v>
          </cell>
          <cell r="D114">
            <v>252</v>
          </cell>
          <cell r="F114">
            <v>533131</v>
          </cell>
        </row>
        <row r="115">
          <cell r="A115">
            <v>533132</v>
          </cell>
          <cell r="B115" t="str">
            <v>Holbeach St Marks Childcare</v>
          </cell>
          <cell r="C115">
            <v>0</v>
          </cell>
          <cell r="D115">
            <v>192</v>
          </cell>
          <cell r="E115">
            <v>210</v>
          </cell>
          <cell r="F115">
            <v>533132</v>
          </cell>
        </row>
        <row r="116">
          <cell r="A116">
            <v>533136</v>
          </cell>
          <cell r="B116" t="str">
            <v>Little Buttons Childminder</v>
          </cell>
          <cell r="C116">
            <v>0</v>
          </cell>
          <cell r="D116">
            <v>192</v>
          </cell>
          <cell r="F116">
            <v>533136</v>
          </cell>
        </row>
        <row r="117">
          <cell r="A117">
            <v>533137</v>
          </cell>
          <cell r="B117" t="str">
            <v>HandinHand Childcare</v>
          </cell>
          <cell r="C117">
            <v>0</v>
          </cell>
          <cell r="D117">
            <v>210</v>
          </cell>
          <cell r="F117">
            <v>533137</v>
          </cell>
        </row>
        <row r="118">
          <cell r="A118">
            <v>533140</v>
          </cell>
          <cell r="B118" t="str">
            <v>Katie Peace  Childminder</v>
          </cell>
          <cell r="C118">
            <v>0</v>
          </cell>
          <cell r="D118">
            <v>1644</v>
          </cell>
          <cell r="F118">
            <v>533140</v>
          </cell>
        </row>
        <row r="119">
          <cell r="A119">
            <v>533143</v>
          </cell>
          <cell r="B119" t="str">
            <v>Debbie Wright Childminding</v>
          </cell>
          <cell r="C119">
            <v>0</v>
          </cell>
          <cell r="E119">
            <v>210</v>
          </cell>
          <cell r="F119">
            <v>533143</v>
          </cell>
        </row>
        <row r="120">
          <cell r="A120">
            <v>533145</v>
          </cell>
          <cell r="B120" t="str">
            <v>Step by Step Childcare</v>
          </cell>
          <cell r="C120">
            <v>0</v>
          </cell>
          <cell r="D120">
            <v>420</v>
          </cell>
          <cell r="E120">
            <v>210</v>
          </cell>
          <cell r="F120">
            <v>533145</v>
          </cell>
        </row>
        <row r="121">
          <cell r="A121">
            <v>533148</v>
          </cell>
          <cell r="B121" t="str">
            <v>Carole Pearson Childminding</v>
          </cell>
          <cell r="C121">
            <v>0</v>
          </cell>
          <cell r="D121">
            <v>210</v>
          </cell>
          <cell r="F121">
            <v>533148</v>
          </cell>
        </row>
        <row r="122">
          <cell r="A122">
            <v>533154</v>
          </cell>
          <cell r="B122" t="str">
            <v>Julie Mustoe Childminder</v>
          </cell>
          <cell r="C122">
            <v>0</v>
          </cell>
          <cell r="D122">
            <v>168</v>
          </cell>
          <cell r="F122">
            <v>533154</v>
          </cell>
        </row>
        <row r="123">
          <cell r="A123">
            <v>533157</v>
          </cell>
          <cell r="B123" t="str">
            <v>Little Stars Childminder</v>
          </cell>
          <cell r="C123">
            <v>0</v>
          </cell>
          <cell r="E123">
            <v>420</v>
          </cell>
          <cell r="F123">
            <v>533157</v>
          </cell>
        </row>
        <row r="124">
          <cell r="A124">
            <v>546406</v>
          </cell>
          <cell r="B124" t="str">
            <v>Thurlby PreSchool</v>
          </cell>
          <cell r="C124">
            <v>0</v>
          </cell>
          <cell r="D124">
            <v>3584</v>
          </cell>
          <cell r="E124">
            <v>630</v>
          </cell>
          <cell r="F124">
            <v>546406</v>
          </cell>
        </row>
        <row r="125">
          <cell r="A125">
            <v>546407</v>
          </cell>
          <cell r="B125" t="str">
            <v>Hemswell Cliff Pre School Playgroup</v>
          </cell>
          <cell r="C125">
            <v>0</v>
          </cell>
          <cell r="D125">
            <v>1722</v>
          </cell>
          <cell r="E125">
            <v>546</v>
          </cell>
          <cell r="F125">
            <v>546407</v>
          </cell>
        </row>
        <row r="126">
          <cell r="A126">
            <v>546411</v>
          </cell>
          <cell r="B126" t="str">
            <v>Little Legs</v>
          </cell>
          <cell r="C126">
            <v>0</v>
          </cell>
          <cell r="D126">
            <v>3024</v>
          </cell>
          <cell r="E126">
            <v>402</v>
          </cell>
          <cell r="F126">
            <v>546411</v>
          </cell>
        </row>
        <row r="127">
          <cell r="A127">
            <v>546412</v>
          </cell>
          <cell r="B127" t="str">
            <v>Caythorpe PreSchool</v>
          </cell>
          <cell r="C127">
            <v>0</v>
          </cell>
          <cell r="D127">
            <v>1512</v>
          </cell>
          <cell r="E127">
            <v>546</v>
          </cell>
          <cell r="F127">
            <v>546412</v>
          </cell>
        </row>
        <row r="128">
          <cell r="A128">
            <v>546414</v>
          </cell>
          <cell r="B128" t="str">
            <v>Eagle Playgroup</v>
          </cell>
          <cell r="C128">
            <v>0</v>
          </cell>
          <cell r="D128">
            <v>798</v>
          </cell>
          <cell r="E128">
            <v>168</v>
          </cell>
          <cell r="F128">
            <v>546414</v>
          </cell>
        </row>
        <row r="129">
          <cell r="A129">
            <v>546415</v>
          </cell>
          <cell r="B129" t="str">
            <v>Morton Pre School</v>
          </cell>
          <cell r="C129">
            <v>0</v>
          </cell>
          <cell r="D129">
            <v>2940</v>
          </cell>
          <cell r="E129">
            <v>840</v>
          </cell>
          <cell r="F129">
            <v>546415</v>
          </cell>
        </row>
        <row r="130">
          <cell r="A130">
            <v>546417</v>
          </cell>
          <cell r="B130" t="str">
            <v>Sunbeams Playgroup</v>
          </cell>
          <cell r="C130">
            <v>0</v>
          </cell>
          <cell r="D130">
            <v>9324</v>
          </cell>
          <cell r="E130">
            <v>4158</v>
          </cell>
          <cell r="F130">
            <v>546417</v>
          </cell>
        </row>
        <row r="131">
          <cell r="A131">
            <v>546418</v>
          </cell>
          <cell r="B131" t="str">
            <v>Start Right Nursery Ltd Grantham</v>
          </cell>
          <cell r="C131">
            <v>0</v>
          </cell>
          <cell r="D131">
            <v>2770</v>
          </cell>
          <cell r="E131">
            <v>3546</v>
          </cell>
          <cell r="F131">
            <v>546418</v>
          </cell>
        </row>
        <row r="132">
          <cell r="A132">
            <v>546419</v>
          </cell>
          <cell r="B132" t="str">
            <v>Building Blocks Kindergarten</v>
          </cell>
          <cell r="C132">
            <v>0</v>
          </cell>
          <cell r="D132">
            <v>6132</v>
          </cell>
          <cell r="E132">
            <v>1608</v>
          </cell>
          <cell r="F132">
            <v>546419</v>
          </cell>
        </row>
        <row r="133">
          <cell r="A133">
            <v>546422</v>
          </cell>
          <cell r="B133" t="str">
            <v>Town And Country Kiddies Louth</v>
          </cell>
          <cell r="C133">
            <v>0</v>
          </cell>
          <cell r="D133">
            <v>4410</v>
          </cell>
          <cell r="E133">
            <v>4410</v>
          </cell>
          <cell r="F133">
            <v>546422</v>
          </cell>
        </row>
        <row r="134">
          <cell r="A134">
            <v>546423</v>
          </cell>
          <cell r="B134" t="str">
            <v>Kidzone PreSchool</v>
          </cell>
          <cell r="C134">
            <v>0</v>
          </cell>
          <cell r="D134">
            <v>4060</v>
          </cell>
          <cell r="E134">
            <v>210</v>
          </cell>
          <cell r="F134">
            <v>546423</v>
          </cell>
        </row>
        <row r="135">
          <cell r="A135">
            <v>546425</v>
          </cell>
          <cell r="B135" t="str">
            <v>Butterwick Playgroup</v>
          </cell>
          <cell r="C135">
            <v>0</v>
          </cell>
          <cell r="D135">
            <v>6902</v>
          </cell>
          <cell r="E135">
            <v>1680</v>
          </cell>
          <cell r="F135">
            <v>546425</v>
          </cell>
        </row>
        <row r="136">
          <cell r="A136">
            <v>546426</v>
          </cell>
          <cell r="B136" t="str">
            <v>Waddingham Under 5s Playgroup</v>
          </cell>
          <cell r="C136">
            <v>0</v>
          </cell>
          <cell r="D136">
            <v>1400</v>
          </cell>
          <cell r="F136">
            <v>546426</v>
          </cell>
        </row>
        <row r="137">
          <cell r="A137">
            <v>546428</v>
          </cell>
          <cell r="B137" t="str">
            <v>Railway Childrens Day Nursery</v>
          </cell>
          <cell r="C137">
            <v>0</v>
          </cell>
          <cell r="D137">
            <v>1188</v>
          </cell>
          <cell r="E137">
            <v>210</v>
          </cell>
          <cell r="F137">
            <v>546428</v>
          </cell>
        </row>
        <row r="138">
          <cell r="A138">
            <v>546430</v>
          </cell>
          <cell r="B138" t="str">
            <v>Swallows Nest PreSchool</v>
          </cell>
          <cell r="C138">
            <v>0</v>
          </cell>
          <cell r="D138">
            <v>3080</v>
          </cell>
          <cell r="E138">
            <v>294</v>
          </cell>
          <cell r="F138">
            <v>546430</v>
          </cell>
        </row>
        <row r="139">
          <cell r="A139">
            <v>546434</v>
          </cell>
          <cell r="B139" t="str">
            <v>Thorpe On The Hill Playgroup</v>
          </cell>
          <cell r="C139">
            <v>0</v>
          </cell>
          <cell r="D139">
            <v>2688</v>
          </cell>
          <cell r="E139">
            <v>168</v>
          </cell>
          <cell r="F139">
            <v>546434</v>
          </cell>
        </row>
        <row r="140">
          <cell r="A140">
            <v>546435</v>
          </cell>
          <cell r="B140" t="str">
            <v>Little Pickles PreSchool Branston</v>
          </cell>
          <cell r="C140">
            <v>0</v>
          </cell>
          <cell r="D140">
            <v>1932</v>
          </cell>
          <cell r="E140">
            <v>966</v>
          </cell>
          <cell r="F140">
            <v>546435</v>
          </cell>
        </row>
        <row r="141">
          <cell r="A141">
            <v>546437</v>
          </cell>
          <cell r="B141" t="str">
            <v>Dappledown House Nursery</v>
          </cell>
          <cell r="C141">
            <v>0</v>
          </cell>
          <cell r="D141">
            <v>1764</v>
          </cell>
          <cell r="E141">
            <v>210</v>
          </cell>
          <cell r="F141">
            <v>546437</v>
          </cell>
        </row>
        <row r="142">
          <cell r="A142">
            <v>546438</v>
          </cell>
          <cell r="B142" t="str">
            <v>Donington On Bain PreSchool</v>
          </cell>
          <cell r="C142">
            <v>0</v>
          </cell>
          <cell r="D142">
            <v>1680</v>
          </cell>
          <cell r="E142">
            <v>378</v>
          </cell>
          <cell r="F142">
            <v>546438</v>
          </cell>
        </row>
        <row r="143">
          <cell r="A143">
            <v>546439</v>
          </cell>
          <cell r="B143" t="str">
            <v>Cranwell Romper Room Playgroup</v>
          </cell>
          <cell r="C143">
            <v>0</v>
          </cell>
          <cell r="D143">
            <v>3234</v>
          </cell>
          <cell r="F143">
            <v>546439</v>
          </cell>
        </row>
        <row r="144">
          <cell r="A144">
            <v>546440</v>
          </cell>
          <cell r="B144" t="str">
            <v>Pinchbeck Penguins Playgroup</v>
          </cell>
          <cell r="C144">
            <v>0</v>
          </cell>
          <cell r="D144">
            <v>3150</v>
          </cell>
          <cell r="E144">
            <v>210</v>
          </cell>
          <cell r="F144">
            <v>546440</v>
          </cell>
        </row>
        <row r="145">
          <cell r="A145">
            <v>546441</v>
          </cell>
          <cell r="B145" t="str">
            <v>The Ark Nursery</v>
          </cell>
          <cell r="C145">
            <v>0</v>
          </cell>
          <cell r="D145">
            <v>5234</v>
          </cell>
          <cell r="E145">
            <v>1010</v>
          </cell>
          <cell r="F145">
            <v>546441</v>
          </cell>
        </row>
        <row r="146">
          <cell r="A146">
            <v>546442</v>
          </cell>
          <cell r="B146" t="str">
            <v>Redcroft Day Nursery</v>
          </cell>
          <cell r="C146">
            <v>0</v>
          </cell>
          <cell r="D146">
            <v>5650</v>
          </cell>
          <cell r="E146">
            <v>840</v>
          </cell>
          <cell r="F146">
            <v>546442</v>
          </cell>
        </row>
        <row r="147">
          <cell r="A147">
            <v>546443</v>
          </cell>
          <cell r="B147" t="str">
            <v>The Village Kindergarten</v>
          </cell>
          <cell r="C147">
            <v>0</v>
          </cell>
          <cell r="D147">
            <v>2010</v>
          </cell>
          <cell r="F147">
            <v>546443</v>
          </cell>
        </row>
        <row r="148">
          <cell r="A148">
            <v>546445</v>
          </cell>
          <cell r="B148" t="str">
            <v>Daisy Chain Pre School</v>
          </cell>
          <cell r="C148">
            <v>0</v>
          </cell>
          <cell r="D148">
            <v>5502</v>
          </cell>
          <cell r="E148">
            <v>2520</v>
          </cell>
          <cell r="F148">
            <v>546445</v>
          </cell>
        </row>
        <row r="149">
          <cell r="A149">
            <v>546446</v>
          </cell>
          <cell r="B149" t="str">
            <v>Little Treasures Nurseries Pinchbeck</v>
          </cell>
          <cell r="C149">
            <v>0</v>
          </cell>
          <cell r="D149">
            <v>3150</v>
          </cell>
          <cell r="E149">
            <v>840</v>
          </cell>
          <cell r="F149">
            <v>546446</v>
          </cell>
        </row>
        <row r="150">
          <cell r="A150">
            <v>546451</v>
          </cell>
          <cell r="B150" t="str">
            <v>Great Wood Farm Early Years Centre</v>
          </cell>
          <cell r="C150">
            <v>0</v>
          </cell>
          <cell r="D150">
            <v>9990</v>
          </cell>
          <cell r="E150">
            <v>1398</v>
          </cell>
          <cell r="F150">
            <v>546451</v>
          </cell>
        </row>
        <row r="151">
          <cell r="A151">
            <v>546454</v>
          </cell>
          <cell r="B151" t="str">
            <v>Woodlands Day Nursery Grantham</v>
          </cell>
          <cell r="C151">
            <v>0</v>
          </cell>
          <cell r="D151">
            <v>2340</v>
          </cell>
          <cell r="E151">
            <v>192</v>
          </cell>
          <cell r="F151">
            <v>546454</v>
          </cell>
        </row>
        <row r="152">
          <cell r="A152">
            <v>546455</v>
          </cell>
          <cell r="B152" t="str">
            <v>Ropery Pre School and Day Nursery</v>
          </cell>
          <cell r="C152">
            <v>0</v>
          </cell>
          <cell r="D152">
            <v>1626</v>
          </cell>
          <cell r="E152">
            <v>1626</v>
          </cell>
          <cell r="F152">
            <v>546455</v>
          </cell>
        </row>
        <row r="153">
          <cell r="A153">
            <v>546456</v>
          </cell>
          <cell r="B153" t="str">
            <v>Allington And Sedgebrook PreSchool</v>
          </cell>
          <cell r="C153">
            <v>0</v>
          </cell>
          <cell r="D153">
            <v>756</v>
          </cell>
          <cell r="F153">
            <v>546456</v>
          </cell>
        </row>
        <row r="154">
          <cell r="A154">
            <v>546457</v>
          </cell>
          <cell r="B154" t="str">
            <v>Jimmy Ds Playgroup</v>
          </cell>
          <cell r="C154">
            <v>0</v>
          </cell>
          <cell r="D154">
            <v>4459</v>
          </cell>
          <cell r="E154">
            <v>630</v>
          </cell>
          <cell r="F154">
            <v>546457</v>
          </cell>
        </row>
        <row r="155">
          <cell r="A155">
            <v>546458</v>
          </cell>
          <cell r="B155" t="str">
            <v>Heath Farm Day Nursery</v>
          </cell>
          <cell r="C155">
            <v>0</v>
          </cell>
          <cell r="D155">
            <v>7560</v>
          </cell>
          <cell r="E155">
            <v>420</v>
          </cell>
          <cell r="F155">
            <v>546458</v>
          </cell>
        </row>
        <row r="156">
          <cell r="A156">
            <v>546459</v>
          </cell>
          <cell r="B156" t="str">
            <v>Caterpillar Day Nursery Tree Tops Nurseries</v>
          </cell>
          <cell r="C156">
            <v>0</v>
          </cell>
          <cell r="D156">
            <v>5040</v>
          </cell>
          <cell r="E156">
            <v>420</v>
          </cell>
          <cell r="F156">
            <v>546459</v>
          </cell>
        </row>
        <row r="157">
          <cell r="A157">
            <v>546460</v>
          </cell>
          <cell r="B157" t="str">
            <v>Bubbles Day Nursery</v>
          </cell>
          <cell r="C157">
            <v>0</v>
          </cell>
          <cell r="D157">
            <v>4032</v>
          </cell>
          <cell r="E157">
            <v>1869</v>
          </cell>
          <cell r="F157">
            <v>546460</v>
          </cell>
        </row>
        <row r="158">
          <cell r="A158">
            <v>546461</v>
          </cell>
          <cell r="B158" t="str">
            <v>Treetops Nursery Ltd</v>
          </cell>
          <cell r="C158">
            <v>0</v>
          </cell>
          <cell r="D158">
            <v>3216</v>
          </cell>
          <cell r="E158">
            <v>2640</v>
          </cell>
          <cell r="F158">
            <v>546461</v>
          </cell>
        </row>
        <row r="159">
          <cell r="A159">
            <v>546462</v>
          </cell>
          <cell r="B159" t="str">
            <v>Wygate Foundation Nursery School</v>
          </cell>
          <cell r="C159">
            <v>0</v>
          </cell>
          <cell r="D159">
            <v>12054</v>
          </cell>
          <cell r="E159">
            <v>2814</v>
          </cell>
          <cell r="F159">
            <v>546462</v>
          </cell>
        </row>
        <row r="160">
          <cell r="A160">
            <v>546465</v>
          </cell>
          <cell r="B160" t="str">
            <v>The Tulip PreSchool</v>
          </cell>
          <cell r="C160">
            <v>0</v>
          </cell>
          <cell r="D160">
            <v>1596</v>
          </cell>
          <cell r="E160">
            <v>1260</v>
          </cell>
          <cell r="F160">
            <v>546465</v>
          </cell>
        </row>
        <row r="161">
          <cell r="A161">
            <v>546469</v>
          </cell>
          <cell r="B161" t="str">
            <v>Mon Ami Childrens Nursery Swineshead</v>
          </cell>
          <cell r="C161">
            <v>0</v>
          </cell>
          <cell r="D161">
            <v>4080</v>
          </cell>
          <cell r="E161">
            <v>612</v>
          </cell>
          <cell r="F161">
            <v>546469</v>
          </cell>
        </row>
        <row r="162">
          <cell r="A162">
            <v>546473</v>
          </cell>
          <cell r="B162" t="str">
            <v>Hullabaloo Day Nursery</v>
          </cell>
          <cell r="C162">
            <v>0</v>
          </cell>
          <cell r="D162">
            <v>1764</v>
          </cell>
          <cell r="E162">
            <v>420</v>
          </cell>
          <cell r="F162">
            <v>546473</v>
          </cell>
        </row>
        <row r="163">
          <cell r="A163">
            <v>546474</v>
          </cell>
          <cell r="B163" t="str">
            <v>Magical Moments Daycare</v>
          </cell>
          <cell r="C163">
            <v>0</v>
          </cell>
          <cell r="D163">
            <v>4650</v>
          </cell>
          <cell r="E163">
            <v>2736</v>
          </cell>
          <cell r="F163">
            <v>546474</v>
          </cell>
        </row>
        <row r="164">
          <cell r="A164">
            <v>546475</v>
          </cell>
          <cell r="B164" t="str">
            <v>Ladybirds Pre School Playgroup</v>
          </cell>
          <cell r="C164">
            <v>0</v>
          </cell>
          <cell r="D164">
            <v>2310</v>
          </cell>
          <cell r="E164">
            <v>980</v>
          </cell>
          <cell r="F164">
            <v>546475</v>
          </cell>
        </row>
        <row r="165">
          <cell r="A165">
            <v>546483</v>
          </cell>
          <cell r="B165" t="str">
            <v>St Nicholas Day Nursery</v>
          </cell>
          <cell r="C165">
            <v>0</v>
          </cell>
          <cell r="D165">
            <v>5922</v>
          </cell>
          <cell r="E165">
            <v>532</v>
          </cell>
          <cell r="F165">
            <v>546483</v>
          </cell>
        </row>
        <row r="166">
          <cell r="A166">
            <v>546487</v>
          </cell>
          <cell r="B166" t="str">
            <v>Market Rasen PreSchool</v>
          </cell>
          <cell r="C166">
            <v>0</v>
          </cell>
          <cell r="D166">
            <v>4697</v>
          </cell>
          <cell r="E166">
            <v>1050</v>
          </cell>
          <cell r="F166">
            <v>546487</v>
          </cell>
        </row>
        <row r="167">
          <cell r="A167">
            <v>546488</v>
          </cell>
          <cell r="B167" t="str">
            <v>Timtin Playgroup and Kids Club</v>
          </cell>
          <cell r="C167">
            <v>0</v>
          </cell>
          <cell r="D167">
            <v>1470</v>
          </cell>
          <cell r="E167">
            <v>630</v>
          </cell>
          <cell r="F167">
            <v>546488</v>
          </cell>
        </row>
        <row r="168">
          <cell r="A168">
            <v>546489</v>
          </cell>
          <cell r="B168" t="str">
            <v>Frampton Community Playgroup</v>
          </cell>
          <cell r="C168">
            <v>0</v>
          </cell>
          <cell r="D168">
            <v>2100</v>
          </cell>
          <cell r="E168">
            <v>1428</v>
          </cell>
          <cell r="F168">
            <v>546489</v>
          </cell>
        </row>
        <row r="169">
          <cell r="A169">
            <v>546490</v>
          </cell>
          <cell r="B169" t="str">
            <v>Heighington PreSchool</v>
          </cell>
          <cell r="C169">
            <v>0</v>
          </cell>
          <cell r="D169">
            <v>4158</v>
          </cell>
          <cell r="E169">
            <v>1050</v>
          </cell>
          <cell r="F169">
            <v>546490</v>
          </cell>
        </row>
        <row r="170">
          <cell r="A170">
            <v>546491</v>
          </cell>
          <cell r="B170" t="str">
            <v>ABC Day Nursery Boston</v>
          </cell>
          <cell r="C170">
            <v>0</v>
          </cell>
          <cell r="D170">
            <v>6522</v>
          </cell>
          <cell r="E170">
            <v>2502</v>
          </cell>
          <cell r="F170">
            <v>546491</v>
          </cell>
        </row>
        <row r="171">
          <cell r="A171">
            <v>546492</v>
          </cell>
          <cell r="B171" t="str">
            <v>Riverside Early Years Playgroup</v>
          </cell>
          <cell r="C171">
            <v>0</v>
          </cell>
          <cell r="D171">
            <v>6090</v>
          </cell>
          <cell r="E171">
            <v>3528</v>
          </cell>
          <cell r="F171">
            <v>546492</v>
          </cell>
        </row>
        <row r="172">
          <cell r="A172">
            <v>546495</v>
          </cell>
          <cell r="B172" t="str">
            <v>Puddle Ducks PreSchool</v>
          </cell>
          <cell r="C172">
            <v>0</v>
          </cell>
          <cell r="D172">
            <v>4564</v>
          </cell>
          <cell r="E172">
            <v>420</v>
          </cell>
          <cell r="F172">
            <v>546495</v>
          </cell>
        </row>
        <row r="173">
          <cell r="A173">
            <v>546496</v>
          </cell>
          <cell r="B173" t="str">
            <v>Carlton Day Nursery</v>
          </cell>
          <cell r="C173">
            <v>0</v>
          </cell>
          <cell r="D173">
            <v>6888</v>
          </cell>
          <cell r="E173">
            <v>2100</v>
          </cell>
          <cell r="F173">
            <v>546496</v>
          </cell>
        </row>
        <row r="174">
          <cell r="A174">
            <v>546497</v>
          </cell>
          <cell r="B174" t="str">
            <v>Gipsey Bridge PreSchool</v>
          </cell>
          <cell r="C174">
            <v>0</v>
          </cell>
          <cell r="D174">
            <v>3990</v>
          </cell>
          <cell r="E174">
            <v>840</v>
          </cell>
          <cell r="F174">
            <v>546497</v>
          </cell>
        </row>
        <row r="175">
          <cell r="A175">
            <v>546498</v>
          </cell>
          <cell r="B175" t="str">
            <v>Angels Childcare</v>
          </cell>
          <cell r="C175">
            <v>0</v>
          </cell>
          <cell r="D175">
            <v>4970</v>
          </cell>
          <cell r="E175">
            <v>1416</v>
          </cell>
          <cell r="F175">
            <v>546498</v>
          </cell>
        </row>
        <row r="176">
          <cell r="A176">
            <v>546499</v>
          </cell>
          <cell r="B176" t="str">
            <v>Bailgate PreSchool</v>
          </cell>
          <cell r="C176">
            <v>0</v>
          </cell>
          <cell r="D176">
            <v>1890</v>
          </cell>
          <cell r="E176">
            <v>588</v>
          </cell>
          <cell r="F176">
            <v>546499</v>
          </cell>
        </row>
        <row r="177">
          <cell r="A177">
            <v>546501</v>
          </cell>
          <cell r="B177" t="str">
            <v>St Hughs PreSchool Playcentre</v>
          </cell>
          <cell r="C177">
            <v>0</v>
          </cell>
          <cell r="D177">
            <v>1092</v>
          </cell>
          <cell r="E177">
            <v>336</v>
          </cell>
          <cell r="F177">
            <v>546501</v>
          </cell>
        </row>
        <row r="178">
          <cell r="A178">
            <v>546503</v>
          </cell>
          <cell r="B178" t="str">
            <v>Rainbows End Pre School Ingoldmells</v>
          </cell>
          <cell r="C178">
            <v>0</v>
          </cell>
          <cell r="D178">
            <v>2268</v>
          </cell>
          <cell r="E178">
            <v>2093</v>
          </cell>
          <cell r="F178">
            <v>546503</v>
          </cell>
        </row>
        <row r="179">
          <cell r="A179">
            <v>546504</v>
          </cell>
          <cell r="B179" t="str">
            <v>Red Hen Childrens Day Nursery</v>
          </cell>
          <cell r="C179">
            <v>0</v>
          </cell>
          <cell r="D179">
            <v>5334</v>
          </cell>
          <cell r="E179">
            <v>798</v>
          </cell>
          <cell r="F179">
            <v>546504</v>
          </cell>
        </row>
        <row r="180">
          <cell r="A180">
            <v>546505</v>
          </cell>
          <cell r="B180" t="str">
            <v>Sandhills Day Nursery Boston</v>
          </cell>
          <cell r="C180">
            <v>0</v>
          </cell>
          <cell r="D180">
            <v>8186</v>
          </cell>
          <cell r="E180">
            <v>4356</v>
          </cell>
          <cell r="F180">
            <v>546505</v>
          </cell>
        </row>
        <row r="181">
          <cell r="A181">
            <v>546506</v>
          </cell>
          <cell r="B181" t="str">
            <v>YMCA Beginnings Day Nursery</v>
          </cell>
          <cell r="C181">
            <v>0</v>
          </cell>
          <cell r="D181">
            <v>3858</v>
          </cell>
          <cell r="E181">
            <v>3428</v>
          </cell>
          <cell r="F181">
            <v>546506</v>
          </cell>
        </row>
        <row r="182">
          <cell r="A182">
            <v>546508</v>
          </cell>
          <cell r="B182" t="str">
            <v>Digby Village PreSchool</v>
          </cell>
          <cell r="C182">
            <v>0</v>
          </cell>
          <cell r="D182">
            <v>1134</v>
          </cell>
          <cell r="E182">
            <v>420</v>
          </cell>
          <cell r="F182">
            <v>546508</v>
          </cell>
        </row>
        <row r="183">
          <cell r="A183">
            <v>546509</v>
          </cell>
          <cell r="B183" t="str">
            <v>Greenwich House Independent School Kindergarten And Creche</v>
          </cell>
          <cell r="C183">
            <v>0</v>
          </cell>
          <cell r="D183">
            <v>5327</v>
          </cell>
          <cell r="E183">
            <v>210</v>
          </cell>
          <cell r="F183">
            <v>546509</v>
          </cell>
        </row>
        <row r="184">
          <cell r="A184">
            <v>546511</v>
          </cell>
          <cell r="B184" t="str">
            <v>Children 1st</v>
          </cell>
          <cell r="C184">
            <v>0</v>
          </cell>
          <cell r="D184">
            <v>10518</v>
          </cell>
          <cell r="E184">
            <v>7812</v>
          </cell>
          <cell r="F184">
            <v>546511</v>
          </cell>
        </row>
        <row r="185">
          <cell r="A185">
            <v>546512</v>
          </cell>
          <cell r="B185" t="str">
            <v>Littleleaps</v>
          </cell>
          <cell r="C185">
            <v>0</v>
          </cell>
          <cell r="D185">
            <v>1050</v>
          </cell>
          <cell r="E185">
            <v>1260</v>
          </cell>
          <cell r="F185">
            <v>546512</v>
          </cell>
        </row>
        <row r="186">
          <cell r="A186">
            <v>546515</v>
          </cell>
          <cell r="B186" t="str">
            <v>Reepham PreSchool</v>
          </cell>
          <cell r="C186">
            <v>0</v>
          </cell>
          <cell r="D186">
            <v>3150</v>
          </cell>
          <cell r="E186">
            <v>210</v>
          </cell>
          <cell r="F186">
            <v>546515</v>
          </cell>
        </row>
        <row r="187">
          <cell r="A187">
            <v>546517</v>
          </cell>
          <cell r="B187" t="str">
            <v>Abbey Preschool</v>
          </cell>
          <cell r="C187">
            <v>0</v>
          </cell>
          <cell r="D187">
            <v>210</v>
          </cell>
          <cell r="E187">
            <v>2184</v>
          </cell>
          <cell r="F187">
            <v>546517</v>
          </cell>
        </row>
        <row r="188">
          <cell r="A188">
            <v>546518</v>
          </cell>
          <cell r="B188" t="str">
            <v>Little Pickles PreSchool Spalding</v>
          </cell>
          <cell r="C188">
            <v>0</v>
          </cell>
          <cell r="D188">
            <v>4464</v>
          </cell>
          <cell r="E188">
            <v>1410</v>
          </cell>
          <cell r="F188">
            <v>546518</v>
          </cell>
        </row>
        <row r="189">
          <cell r="A189">
            <v>546519</v>
          </cell>
          <cell r="B189" t="str">
            <v>Mon Ami Childrens Nursery Boston</v>
          </cell>
          <cell r="C189">
            <v>0</v>
          </cell>
          <cell r="D189">
            <v>8154</v>
          </cell>
          <cell r="E189">
            <v>5720</v>
          </cell>
          <cell r="F189">
            <v>546519</v>
          </cell>
        </row>
        <row r="190">
          <cell r="A190">
            <v>546520</v>
          </cell>
          <cell r="B190" t="str">
            <v>Paper Moon Day Nursery Boultham</v>
          </cell>
          <cell r="C190">
            <v>0</v>
          </cell>
          <cell r="D190">
            <v>4200</v>
          </cell>
          <cell r="E190">
            <v>2520</v>
          </cell>
          <cell r="F190">
            <v>546520</v>
          </cell>
        </row>
        <row r="191">
          <cell r="A191">
            <v>546521</v>
          </cell>
          <cell r="B191" t="str">
            <v>North Somercotes Playgroup</v>
          </cell>
          <cell r="C191">
            <v>0</v>
          </cell>
          <cell r="D191">
            <v>2520</v>
          </cell>
          <cell r="E191">
            <v>630</v>
          </cell>
          <cell r="F191">
            <v>546521</v>
          </cell>
        </row>
        <row r="192">
          <cell r="A192">
            <v>546523</v>
          </cell>
          <cell r="B192" t="str">
            <v>Spinning Tops Day Nursery</v>
          </cell>
          <cell r="C192">
            <v>0</v>
          </cell>
          <cell r="D192">
            <v>5818</v>
          </cell>
          <cell r="E192">
            <v>2502</v>
          </cell>
          <cell r="F192">
            <v>546523</v>
          </cell>
        </row>
        <row r="193">
          <cell r="A193">
            <v>546525</v>
          </cell>
          <cell r="B193" t="str">
            <v>Woodside Childrens Nursery</v>
          </cell>
          <cell r="C193">
            <v>0</v>
          </cell>
          <cell r="D193">
            <v>2202</v>
          </cell>
          <cell r="E193">
            <v>1434</v>
          </cell>
          <cell r="F193">
            <v>546525</v>
          </cell>
        </row>
        <row r="194">
          <cell r="A194">
            <v>546526</v>
          </cell>
          <cell r="B194" t="str">
            <v>Riverside Day Nursery</v>
          </cell>
          <cell r="C194">
            <v>0</v>
          </cell>
          <cell r="D194">
            <v>6960</v>
          </cell>
          <cell r="E194">
            <v>4468</v>
          </cell>
          <cell r="F194">
            <v>546526</v>
          </cell>
        </row>
        <row r="195">
          <cell r="A195">
            <v>546528</v>
          </cell>
          <cell r="B195" t="str">
            <v>Honeypot PreSchool Gainsborough</v>
          </cell>
          <cell r="C195">
            <v>0</v>
          </cell>
          <cell r="D195">
            <v>3780</v>
          </cell>
          <cell r="E195">
            <v>2226</v>
          </cell>
          <cell r="F195">
            <v>546528</v>
          </cell>
        </row>
        <row r="196">
          <cell r="A196">
            <v>546529</v>
          </cell>
          <cell r="B196" t="str">
            <v>YMCA Woodlands Daycare Lincoln</v>
          </cell>
          <cell r="C196">
            <v>0</v>
          </cell>
          <cell r="D196">
            <v>1050</v>
          </cell>
          <cell r="E196">
            <v>1708</v>
          </cell>
          <cell r="F196">
            <v>546529</v>
          </cell>
        </row>
        <row r="197">
          <cell r="A197">
            <v>546531</v>
          </cell>
          <cell r="B197" t="str">
            <v>The Mulberry Bush At St Augustines</v>
          </cell>
          <cell r="C197">
            <v>0</v>
          </cell>
          <cell r="D197">
            <v>4410</v>
          </cell>
          <cell r="E197">
            <v>1050</v>
          </cell>
          <cell r="F197">
            <v>546531</v>
          </cell>
        </row>
        <row r="198">
          <cell r="A198">
            <v>546532</v>
          </cell>
          <cell r="B198" t="str">
            <v>Welbourn Gardens Day Nursery</v>
          </cell>
          <cell r="C198">
            <v>0</v>
          </cell>
          <cell r="D198">
            <v>4950</v>
          </cell>
          <cell r="E198">
            <v>6654</v>
          </cell>
          <cell r="F198">
            <v>546532</v>
          </cell>
        </row>
        <row r="199">
          <cell r="A199">
            <v>546533</v>
          </cell>
          <cell r="B199" t="str">
            <v>Under Fives Ltd</v>
          </cell>
          <cell r="C199">
            <v>0</v>
          </cell>
          <cell r="D199">
            <v>3570</v>
          </cell>
          <cell r="E199">
            <v>4326</v>
          </cell>
          <cell r="F199">
            <v>546533</v>
          </cell>
        </row>
        <row r="200">
          <cell r="A200">
            <v>546534</v>
          </cell>
          <cell r="B200" t="str">
            <v>Lilliput Day Nursery Boston</v>
          </cell>
          <cell r="C200">
            <v>0</v>
          </cell>
          <cell r="D200">
            <v>4128</v>
          </cell>
          <cell r="E200">
            <v>420</v>
          </cell>
          <cell r="F200">
            <v>546534</v>
          </cell>
        </row>
        <row r="201">
          <cell r="A201">
            <v>546536</v>
          </cell>
          <cell r="B201" t="str">
            <v>Munchkins Kindergarten Ltd</v>
          </cell>
          <cell r="C201">
            <v>0</v>
          </cell>
          <cell r="D201">
            <v>8470</v>
          </cell>
          <cell r="E201">
            <v>3780</v>
          </cell>
          <cell r="F201">
            <v>546536</v>
          </cell>
        </row>
        <row r="202">
          <cell r="A202">
            <v>546538</v>
          </cell>
          <cell r="B202" t="str">
            <v>Wellies</v>
          </cell>
          <cell r="C202">
            <v>0</v>
          </cell>
          <cell r="D202">
            <v>2148</v>
          </cell>
          <cell r="E202">
            <v>1590</v>
          </cell>
          <cell r="F202">
            <v>546538</v>
          </cell>
        </row>
        <row r="203">
          <cell r="A203">
            <v>546539</v>
          </cell>
          <cell r="B203" t="str">
            <v>The Village PreSchool</v>
          </cell>
          <cell r="C203">
            <v>0</v>
          </cell>
          <cell r="D203">
            <v>5600</v>
          </cell>
          <cell r="F203">
            <v>546539</v>
          </cell>
          <cell r="G203" t="str">
            <v>Extra 210 hours added following missing hours update from PA - G.O'N 31.10.16</v>
          </cell>
        </row>
        <row r="204">
          <cell r="A204">
            <v>546540</v>
          </cell>
          <cell r="B204" t="str">
            <v>Ancaster Village Nursery</v>
          </cell>
          <cell r="C204">
            <v>0</v>
          </cell>
          <cell r="D204">
            <v>2814</v>
          </cell>
          <cell r="E204">
            <v>804</v>
          </cell>
          <cell r="F204">
            <v>546540</v>
          </cell>
        </row>
        <row r="205">
          <cell r="A205">
            <v>546541</v>
          </cell>
          <cell r="B205" t="str">
            <v>Little Treasures Day Nursery Skegness</v>
          </cell>
          <cell r="C205">
            <v>0</v>
          </cell>
          <cell r="D205">
            <v>4266</v>
          </cell>
          <cell r="E205">
            <v>3784</v>
          </cell>
          <cell r="F205">
            <v>546541</v>
          </cell>
        </row>
        <row r="206">
          <cell r="A206">
            <v>546544</v>
          </cell>
          <cell r="B206" t="str">
            <v>Honeypot Day Nursery and PreSchool</v>
          </cell>
          <cell r="C206">
            <v>0</v>
          </cell>
          <cell r="D206">
            <v>5444</v>
          </cell>
          <cell r="E206">
            <v>882</v>
          </cell>
          <cell r="F206">
            <v>546544</v>
          </cell>
        </row>
        <row r="207">
          <cell r="A207">
            <v>546545</v>
          </cell>
          <cell r="B207" t="str">
            <v>Little Learners Nursery School</v>
          </cell>
          <cell r="C207">
            <v>0</v>
          </cell>
          <cell r="E207">
            <v>8082</v>
          </cell>
          <cell r="F207">
            <v>546545</v>
          </cell>
          <cell r="G207" t="str">
            <v>210 hours for 2YO from 8292 to 8082</v>
          </cell>
        </row>
        <row r="208">
          <cell r="A208">
            <v>546546</v>
          </cell>
          <cell r="B208" t="str">
            <v>Fun Farm Day Nursery</v>
          </cell>
          <cell r="C208">
            <v>0</v>
          </cell>
          <cell r="D208">
            <v>5768</v>
          </cell>
          <cell r="E208">
            <v>2002</v>
          </cell>
          <cell r="F208">
            <v>546546</v>
          </cell>
        </row>
        <row r="209">
          <cell r="A209">
            <v>546550</v>
          </cell>
          <cell r="B209" t="str">
            <v>Mon Ami Childrens Nursery Alford</v>
          </cell>
          <cell r="C209">
            <v>0</v>
          </cell>
          <cell r="D209">
            <v>8974</v>
          </cell>
          <cell r="E209">
            <v>2310</v>
          </cell>
          <cell r="F209">
            <v>546550</v>
          </cell>
        </row>
        <row r="210">
          <cell r="A210">
            <v>546551</v>
          </cell>
          <cell r="B210" t="str">
            <v>Puddleducks PreSchool And Nursery Grantham</v>
          </cell>
          <cell r="C210">
            <v>0</v>
          </cell>
          <cell r="D210">
            <v>4212</v>
          </cell>
          <cell r="E210">
            <v>2376</v>
          </cell>
          <cell r="F210">
            <v>546551</v>
          </cell>
        </row>
        <row r="211">
          <cell r="A211">
            <v>546553</v>
          </cell>
          <cell r="B211" t="str">
            <v>Gapa Playgroup</v>
          </cell>
          <cell r="C211">
            <v>0</v>
          </cell>
          <cell r="D211">
            <v>2238</v>
          </cell>
          <cell r="E211">
            <v>3426</v>
          </cell>
          <cell r="F211">
            <v>546553</v>
          </cell>
        </row>
        <row r="212">
          <cell r="A212">
            <v>546555</v>
          </cell>
          <cell r="B212" t="str">
            <v>Rascals PreSchool</v>
          </cell>
          <cell r="C212">
            <v>0</v>
          </cell>
          <cell r="D212">
            <v>1650</v>
          </cell>
          <cell r="E212">
            <v>624</v>
          </cell>
          <cell r="F212">
            <v>546555</v>
          </cell>
        </row>
        <row r="213">
          <cell r="A213">
            <v>546557</v>
          </cell>
          <cell r="B213" t="str">
            <v>Acorn Childcare Spalding Ltd</v>
          </cell>
          <cell r="C213">
            <v>0</v>
          </cell>
          <cell r="D213">
            <v>5244</v>
          </cell>
          <cell r="E213">
            <v>594</v>
          </cell>
          <cell r="F213">
            <v>546557</v>
          </cell>
        </row>
        <row r="214">
          <cell r="A214">
            <v>546558</v>
          </cell>
          <cell r="B214" t="str">
            <v>Buttons Daycare Nursery</v>
          </cell>
          <cell r="C214">
            <v>0</v>
          </cell>
          <cell r="D214">
            <v>1982</v>
          </cell>
          <cell r="E214">
            <v>1396</v>
          </cell>
          <cell r="F214">
            <v>546558</v>
          </cell>
        </row>
        <row r="215">
          <cell r="A215">
            <v>546559</v>
          </cell>
          <cell r="B215" t="str">
            <v>Little Lambs Preschool</v>
          </cell>
          <cell r="C215">
            <v>0</v>
          </cell>
          <cell r="D215">
            <v>1884</v>
          </cell>
          <cell r="E215">
            <v>612</v>
          </cell>
          <cell r="F215">
            <v>546559</v>
          </cell>
        </row>
        <row r="216">
          <cell r="A216">
            <v>546560</v>
          </cell>
          <cell r="B216" t="str">
            <v>Whitehouse Farm Day Nursery Ltd</v>
          </cell>
          <cell r="C216">
            <v>0</v>
          </cell>
          <cell r="D216">
            <v>5760</v>
          </cell>
          <cell r="E216">
            <v>384</v>
          </cell>
          <cell r="F216">
            <v>546560</v>
          </cell>
        </row>
        <row r="217">
          <cell r="A217">
            <v>546564</v>
          </cell>
          <cell r="B217" t="str">
            <v>The Meadows Little Learners</v>
          </cell>
          <cell r="C217">
            <v>0</v>
          </cell>
          <cell r="F217" t="e">
            <v>#N/A</v>
          </cell>
          <cell r="G217" t="str">
            <v>Data added to school payments</v>
          </cell>
        </row>
        <row r="218">
          <cell r="A218">
            <v>546565</v>
          </cell>
          <cell r="B218" t="str">
            <v>Young Stars Nursery</v>
          </cell>
          <cell r="C218">
            <v>0</v>
          </cell>
          <cell r="D218">
            <v>1890</v>
          </cell>
          <cell r="F218">
            <v>546565</v>
          </cell>
        </row>
        <row r="219">
          <cell r="A219">
            <v>546569</v>
          </cell>
          <cell r="B219" t="str">
            <v>Little Treasures Nurseries Spalding</v>
          </cell>
          <cell r="C219">
            <v>0</v>
          </cell>
          <cell r="D219">
            <v>8820</v>
          </cell>
          <cell r="E219">
            <v>4830</v>
          </cell>
          <cell r="F219">
            <v>546569</v>
          </cell>
        </row>
        <row r="220">
          <cell r="A220">
            <v>546570</v>
          </cell>
          <cell r="B220" t="str">
            <v>Eslaforde Private Nursery</v>
          </cell>
          <cell r="C220">
            <v>0</v>
          </cell>
          <cell r="D220">
            <v>2520</v>
          </cell>
          <cell r="E220">
            <v>1386</v>
          </cell>
          <cell r="F220">
            <v>546570</v>
          </cell>
        </row>
        <row r="221">
          <cell r="A221">
            <v>546579</v>
          </cell>
          <cell r="B221" t="str">
            <v>Phoenix Montessori Nursery West Norfolk Ltd</v>
          </cell>
          <cell r="C221">
            <v>0</v>
          </cell>
          <cell r="D221">
            <v>3381</v>
          </cell>
          <cell r="E221">
            <v>1260</v>
          </cell>
          <cell r="F221">
            <v>546579</v>
          </cell>
        </row>
        <row r="222">
          <cell r="A222">
            <v>546581</v>
          </cell>
          <cell r="B222" t="str">
            <v>Sunflower Lodge Childcare</v>
          </cell>
          <cell r="C222">
            <v>0</v>
          </cell>
          <cell r="D222">
            <v>5628</v>
          </cell>
          <cell r="E222">
            <v>1188</v>
          </cell>
          <cell r="F222">
            <v>546581</v>
          </cell>
        </row>
        <row r="223">
          <cell r="A223">
            <v>546582</v>
          </cell>
          <cell r="B223" t="str">
            <v>Madcaps Out Of School Club</v>
          </cell>
          <cell r="C223">
            <v>0</v>
          </cell>
          <cell r="D223">
            <v>126</v>
          </cell>
          <cell r="F223">
            <v>546582</v>
          </cell>
        </row>
        <row r="224">
          <cell r="A224">
            <v>580067</v>
          </cell>
          <cell r="B224" t="str">
            <v>Little Gems Childminding</v>
          </cell>
          <cell r="C224">
            <v>0</v>
          </cell>
          <cell r="D224">
            <v>210</v>
          </cell>
          <cell r="F224">
            <v>580067</v>
          </cell>
        </row>
        <row r="225">
          <cell r="A225">
            <v>580068</v>
          </cell>
          <cell r="B225" t="str">
            <v>Puddle Ducks Day Care</v>
          </cell>
          <cell r="C225">
            <v>0</v>
          </cell>
          <cell r="D225">
            <v>840</v>
          </cell>
          <cell r="F225">
            <v>580068</v>
          </cell>
        </row>
        <row r="226">
          <cell r="A226">
            <v>580648</v>
          </cell>
          <cell r="B226" t="str">
            <v>Waddington Children Family Services</v>
          </cell>
          <cell r="C226">
            <v>0</v>
          </cell>
          <cell r="D226">
            <v>9606</v>
          </cell>
          <cell r="E226">
            <v>384</v>
          </cell>
          <cell r="F226">
            <v>580648</v>
          </cell>
        </row>
        <row r="227">
          <cell r="A227">
            <v>580702</v>
          </cell>
          <cell r="B227" t="str">
            <v>Headstart and Babycare Grantham</v>
          </cell>
          <cell r="C227">
            <v>0</v>
          </cell>
          <cell r="D227">
            <v>12586</v>
          </cell>
          <cell r="E227">
            <v>4530</v>
          </cell>
          <cell r="F227">
            <v>580702</v>
          </cell>
        </row>
        <row r="228">
          <cell r="A228">
            <v>581263</v>
          </cell>
          <cell r="B228" t="str">
            <v>Sutton St James Playgroup</v>
          </cell>
          <cell r="C228">
            <v>0</v>
          </cell>
          <cell r="D228">
            <v>2688</v>
          </cell>
          <cell r="E228">
            <v>1176</v>
          </cell>
          <cell r="F228">
            <v>581263</v>
          </cell>
        </row>
        <row r="229">
          <cell r="A229">
            <v>581309</v>
          </cell>
          <cell r="B229" t="str">
            <v>Sleaford Methodist PreSchool</v>
          </cell>
          <cell r="C229">
            <v>0</v>
          </cell>
          <cell r="D229">
            <v>4200</v>
          </cell>
          <cell r="E229">
            <v>840</v>
          </cell>
          <cell r="F229">
            <v>581309</v>
          </cell>
        </row>
        <row r="230">
          <cell r="A230">
            <v>581444</v>
          </cell>
          <cell r="B230" t="str">
            <v>Bramble Hall Day Nursery</v>
          </cell>
          <cell r="C230">
            <v>0</v>
          </cell>
          <cell r="D230">
            <v>7244</v>
          </cell>
          <cell r="E230">
            <v>2876</v>
          </cell>
          <cell r="F230">
            <v>581444</v>
          </cell>
        </row>
        <row r="231">
          <cell r="A231">
            <v>581604</v>
          </cell>
          <cell r="B231" t="str">
            <v>Langtoft PreSchool</v>
          </cell>
          <cell r="C231">
            <v>0</v>
          </cell>
          <cell r="D231">
            <v>2898</v>
          </cell>
          <cell r="E231">
            <v>210</v>
          </cell>
          <cell r="F231">
            <v>581604</v>
          </cell>
        </row>
        <row r="232">
          <cell r="A232">
            <v>582130</v>
          </cell>
          <cell r="B232" t="str">
            <v>Little Acorns PreSchool Playgroup Lincoln</v>
          </cell>
          <cell r="C232">
            <v>0</v>
          </cell>
          <cell r="D232">
            <v>2390</v>
          </cell>
          <cell r="F232">
            <v>582130</v>
          </cell>
        </row>
        <row r="233">
          <cell r="A233">
            <v>582134</v>
          </cell>
          <cell r="B233" t="str">
            <v>Glebe Farm Nursery School</v>
          </cell>
          <cell r="C233">
            <v>0</v>
          </cell>
          <cell r="D233">
            <v>8400</v>
          </cell>
          <cell r="E233">
            <v>344</v>
          </cell>
          <cell r="F233">
            <v>582134</v>
          </cell>
        </row>
        <row r="234">
          <cell r="A234">
            <v>582223</v>
          </cell>
          <cell r="B234" t="str">
            <v>Tydd St Mary Playgroup</v>
          </cell>
          <cell r="C234">
            <v>0</v>
          </cell>
          <cell r="D234">
            <v>1302</v>
          </cell>
          <cell r="E234">
            <v>462</v>
          </cell>
          <cell r="F234">
            <v>582223</v>
          </cell>
        </row>
        <row r="235">
          <cell r="A235">
            <v>582299</v>
          </cell>
          <cell r="B235" t="str">
            <v>Scampton Playmates</v>
          </cell>
          <cell r="C235">
            <v>0</v>
          </cell>
          <cell r="D235">
            <v>3006</v>
          </cell>
          <cell r="E235">
            <v>804</v>
          </cell>
          <cell r="F235">
            <v>582299</v>
          </cell>
        </row>
        <row r="236">
          <cell r="A236">
            <v>582439</v>
          </cell>
          <cell r="B236" t="str">
            <v>Holy Trinity PreSchool</v>
          </cell>
          <cell r="C236">
            <v>0</v>
          </cell>
          <cell r="D236">
            <v>5670</v>
          </cell>
          <cell r="E236">
            <v>2352</v>
          </cell>
          <cell r="F236">
            <v>582439</v>
          </cell>
        </row>
        <row r="237">
          <cell r="A237">
            <v>582640</v>
          </cell>
          <cell r="B237" t="str">
            <v>Manthorpe PreSchool Playgroup</v>
          </cell>
          <cell r="C237">
            <v>0</v>
          </cell>
          <cell r="D237">
            <v>2002</v>
          </cell>
          <cell r="E237">
            <v>1008</v>
          </cell>
          <cell r="F237">
            <v>582640</v>
          </cell>
        </row>
        <row r="238">
          <cell r="A238">
            <v>582715</v>
          </cell>
          <cell r="B238" t="str">
            <v>First Steps Nursery</v>
          </cell>
          <cell r="C238">
            <v>0</v>
          </cell>
          <cell r="D238">
            <v>4404</v>
          </cell>
          <cell r="E238">
            <v>1924</v>
          </cell>
          <cell r="F238">
            <v>582715</v>
          </cell>
        </row>
        <row r="239">
          <cell r="A239">
            <v>582841</v>
          </cell>
          <cell r="B239" t="str">
            <v>Branston Community Day Nursery</v>
          </cell>
          <cell r="C239">
            <v>0</v>
          </cell>
          <cell r="D239">
            <v>3600</v>
          </cell>
          <cell r="E239">
            <v>996</v>
          </cell>
          <cell r="F239">
            <v>582841</v>
          </cell>
        </row>
        <row r="240">
          <cell r="A240">
            <v>582850</v>
          </cell>
          <cell r="B240" t="str">
            <v>Beckside PreSchool</v>
          </cell>
          <cell r="C240">
            <v>0</v>
          </cell>
          <cell r="D240">
            <v>6048</v>
          </cell>
          <cell r="E240">
            <v>42</v>
          </cell>
          <cell r="F240">
            <v>582850</v>
          </cell>
        </row>
        <row r="241">
          <cell r="A241">
            <v>583013</v>
          </cell>
          <cell r="B241" t="str">
            <v>Busy Hands Playgroup</v>
          </cell>
          <cell r="C241">
            <v>0</v>
          </cell>
          <cell r="D241">
            <v>2016</v>
          </cell>
          <cell r="E241">
            <v>84</v>
          </cell>
          <cell r="F241">
            <v>583013</v>
          </cell>
        </row>
        <row r="242">
          <cell r="A242">
            <v>583380</v>
          </cell>
          <cell r="B242" t="str">
            <v>Maple Leaf Day Care</v>
          </cell>
          <cell r="C242">
            <v>0</v>
          </cell>
          <cell r="D242">
            <v>2856</v>
          </cell>
          <cell r="F242">
            <v>583380</v>
          </cell>
        </row>
        <row r="243">
          <cell r="A243">
            <v>583668</v>
          </cell>
          <cell r="B243" t="str">
            <v>Dunholme PreSchool</v>
          </cell>
          <cell r="C243">
            <v>0</v>
          </cell>
          <cell r="D243">
            <v>3472</v>
          </cell>
          <cell r="E243">
            <v>511</v>
          </cell>
          <cell r="F243">
            <v>583668</v>
          </cell>
        </row>
        <row r="244">
          <cell r="A244">
            <v>584111</v>
          </cell>
          <cell r="B244" t="str">
            <v>Abbey 345 Playgroup Crowland</v>
          </cell>
          <cell r="C244">
            <v>0</v>
          </cell>
          <cell r="D244">
            <v>5922</v>
          </cell>
          <cell r="E244">
            <v>406</v>
          </cell>
          <cell r="F244">
            <v>584111</v>
          </cell>
        </row>
        <row r="245">
          <cell r="A245">
            <v>584735</v>
          </cell>
          <cell r="B245" t="str">
            <v>Mulberry Bush Child Care and Education Centre</v>
          </cell>
          <cell r="C245">
            <v>0</v>
          </cell>
          <cell r="D245">
            <v>1608</v>
          </cell>
          <cell r="E245">
            <v>612</v>
          </cell>
          <cell r="F245">
            <v>584735</v>
          </cell>
        </row>
        <row r="246">
          <cell r="A246">
            <v>585063</v>
          </cell>
          <cell r="B246" t="str">
            <v>Cherry Tots Playgroup</v>
          </cell>
          <cell r="C246">
            <v>0</v>
          </cell>
          <cell r="D246">
            <v>2800</v>
          </cell>
          <cell r="E246">
            <v>294</v>
          </cell>
          <cell r="F246">
            <v>585063</v>
          </cell>
        </row>
        <row r="247">
          <cell r="A247">
            <v>585591</v>
          </cell>
          <cell r="B247" t="str">
            <v>Sunflowers Nursery School</v>
          </cell>
          <cell r="C247">
            <v>0</v>
          </cell>
          <cell r="D247">
            <v>5996</v>
          </cell>
          <cell r="E247">
            <v>630</v>
          </cell>
          <cell r="F247">
            <v>585591</v>
          </cell>
        </row>
        <row r="248">
          <cell r="A248">
            <v>597002</v>
          </cell>
          <cell r="B248" t="str">
            <v>The Ark Nursery St Georges School Stamford</v>
          </cell>
          <cell r="C248">
            <v>0</v>
          </cell>
          <cell r="D248">
            <v>2982</v>
          </cell>
          <cell r="E248">
            <v>798</v>
          </cell>
          <cell r="F248">
            <v>597002</v>
          </cell>
        </row>
        <row r="249">
          <cell r="A249">
            <v>597003</v>
          </cell>
          <cell r="B249" t="str">
            <v>Welton PreSchool</v>
          </cell>
          <cell r="C249">
            <v>0</v>
          </cell>
          <cell r="D249">
            <v>3570</v>
          </cell>
          <cell r="F249">
            <v>597003</v>
          </cell>
        </row>
        <row r="250">
          <cell r="A250">
            <v>597004</v>
          </cell>
          <cell r="B250" t="str">
            <v>Ruskington Rascals Playgroup</v>
          </cell>
          <cell r="C250">
            <v>0</v>
          </cell>
          <cell r="D250">
            <v>2100</v>
          </cell>
          <cell r="E250">
            <v>1260</v>
          </cell>
          <cell r="F250">
            <v>597004</v>
          </cell>
        </row>
        <row r="251">
          <cell r="A251">
            <v>597011</v>
          </cell>
          <cell r="B251" t="str">
            <v>Rainbow Day Nursery Lincoln</v>
          </cell>
          <cell r="C251">
            <v>0</v>
          </cell>
          <cell r="D251">
            <v>5250</v>
          </cell>
          <cell r="E251">
            <v>1050</v>
          </cell>
          <cell r="F251">
            <v>597011</v>
          </cell>
        </row>
        <row r="252">
          <cell r="A252">
            <v>597012</v>
          </cell>
          <cell r="B252" t="str">
            <v>Hawthorn Tree Community Childrens Centre</v>
          </cell>
          <cell r="C252">
            <v>0</v>
          </cell>
          <cell r="D252">
            <v>5900</v>
          </cell>
          <cell r="E252">
            <v>2432</v>
          </cell>
          <cell r="F252">
            <v>597012</v>
          </cell>
        </row>
        <row r="253">
          <cell r="A253">
            <v>597013</v>
          </cell>
          <cell r="B253" t="str">
            <v>The Secret Garden Childrens Day Nursery</v>
          </cell>
          <cell r="C253">
            <v>0</v>
          </cell>
          <cell r="D253">
            <v>2238</v>
          </cell>
          <cell r="E253">
            <v>2202</v>
          </cell>
          <cell r="F253">
            <v>597013</v>
          </cell>
          <cell r="G253" t="str">
            <v>192 hours for 2YO from 2394 to 2202</v>
          </cell>
        </row>
        <row r="254">
          <cell r="A254">
            <v>597015</v>
          </cell>
          <cell r="B254" t="str">
            <v>Stepping Stones Nursery Grantham</v>
          </cell>
          <cell r="C254">
            <v>0</v>
          </cell>
          <cell r="D254">
            <v>6070</v>
          </cell>
          <cell r="E254">
            <v>2598</v>
          </cell>
          <cell r="F254">
            <v>597015</v>
          </cell>
        </row>
        <row r="255">
          <cell r="A255">
            <v>597018</v>
          </cell>
          <cell r="B255" t="str">
            <v>Skendleby Play School</v>
          </cell>
          <cell r="C255">
            <v>0</v>
          </cell>
          <cell r="D255">
            <v>210</v>
          </cell>
          <cell r="E255">
            <v>210</v>
          </cell>
          <cell r="F255">
            <v>597018</v>
          </cell>
        </row>
        <row r="256">
          <cell r="A256">
            <v>599159</v>
          </cell>
          <cell r="B256" t="str">
            <v>Play Barn</v>
          </cell>
          <cell r="C256">
            <v>0</v>
          </cell>
          <cell r="D256">
            <v>960</v>
          </cell>
          <cell r="E256">
            <v>1032</v>
          </cell>
          <cell r="F256">
            <v>599159</v>
          </cell>
        </row>
        <row r="257">
          <cell r="A257">
            <v>599252</v>
          </cell>
          <cell r="B257" t="str">
            <v>Little Ducklings PreSchool</v>
          </cell>
          <cell r="C257">
            <v>0</v>
          </cell>
          <cell r="D257">
            <v>3864</v>
          </cell>
          <cell r="E257">
            <v>1160</v>
          </cell>
          <cell r="F257">
            <v>599252</v>
          </cell>
        </row>
        <row r="258">
          <cell r="A258">
            <v>599255</v>
          </cell>
          <cell r="B258" t="str">
            <v>The Priory Nursery The Priory Witham Academy</v>
          </cell>
          <cell r="C258">
            <v>0</v>
          </cell>
          <cell r="D258">
            <v>2814</v>
          </cell>
          <cell r="E258">
            <v>6240</v>
          </cell>
          <cell r="F258">
            <v>599255</v>
          </cell>
        </row>
        <row r="259">
          <cell r="A259">
            <v>599257</v>
          </cell>
          <cell r="B259" t="str">
            <v>Stepping Stones PreSchool Nettleham</v>
          </cell>
          <cell r="C259">
            <v>0</v>
          </cell>
          <cell r="D259">
            <v>2226</v>
          </cell>
          <cell r="E259">
            <v>630</v>
          </cell>
          <cell r="F259">
            <v>599257</v>
          </cell>
          <cell r="G259" t="str">
            <v xml:space="preserve">Reduced by 42 hours for 3&amp;4YO from 2268 to 2226 </v>
          </cell>
        </row>
        <row r="260">
          <cell r="A260">
            <v>599259</v>
          </cell>
          <cell r="B260" t="str">
            <v>Little Jesters Faldingworth Primary School</v>
          </cell>
          <cell r="C260">
            <v>0</v>
          </cell>
          <cell r="D260">
            <v>1638</v>
          </cell>
          <cell r="E260">
            <v>378</v>
          </cell>
          <cell r="F260">
            <v>599259</v>
          </cell>
        </row>
        <row r="261">
          <cell r="A261">
            <v>599330</v>
          </cell>
          <cell r="B261" t="str">
            <v>Lea Pre School and Kids Club</v>
          </cell>
          <cell r="C261">
            <v>0</v>
          </cell>
          <cell r="D261">
            <v>5776</v>
          </cell>
          <cell r="E261">
            <v>1382</v>
          </cell>
          <cell r="F261">
            <v>599330</v>
          </cell>
        </row>
        <row r="262">
          <cell r="A262">
            <v>599371</v>
          </cell>
          <cell r="B262" t="str">
            <v>Bearhugs</v>
          </cell>
          <cell r="C262">
            <v>0</v>
          </cell>
          <cell r="D262">
            <v>3202</v>
          </cell>
          <cell r="E262">
            <v>840</v>
          </cell>
          <cell r="F262">
            <v>599371</v>
          </cell>
        </row>
        <row r="263">
          <cell r="A263">
            <v>599384</v>
          </cell>
          <cell r="B263" t="str">
            <v>Treasure Chest Day Nursery</v>
          </cell>
          <cell r="C263">
            <v>0</v>
          </cell>
          <cell r="D263">
            <v>1548</v>
          </cell>
          <cell r="E263">
            <v>1398</v>
          </cell>
          <cell r="F263">
            <v>599384</v>
          </cell>
        </row>
        <row r="264">
          <cell r="A264">
            <v>599441</v>
          </cell>
          <cell r="B264" t="str">
            <v>St Georges Preparatory School and Little Dragons Preschool</v>
          </cell>
          <cell r="C264">
            <v>0</v>
          </cell>
          <cell r="D264">
            <v>4446</v>
          </cell>
          <cell r="F264">
            <v>599441</v>
          </cell>
        </row>
        <row r="265">
          <cell r="A265">
            <v>599584</v>
          </cell>
          <cell r="B265" t="str">
            <v>Trinity Day Nursery</v>
          </cell>
          <cell r="C265">
            <v>0</v>
          </cell>
          <cell r="D265">
            <v>4992</v>
          </cell>
          <cell r="E265">
            <v>5796</v>
          </cell>
          <cell r="F265">
            <v>599584</v>
          </cell>
        </row>
        <row r="266">
          <cell r="A266">
            <v>683772</v>
          </cell>
          <cell r="B266" t="str">
            <v>Bambinos Childminding</v>
          </cell>
          <cell r="C266">
            <v>0</v>
          </cell>
          <cell r="D266">
            <v>384</v>
          </cell>
          <cell r="F266">
            <v>683772</v>
          </cell>
        </row>
        <row r="267">
          <cell r="A267">
            <v>683773</v>
          </cell>
          <cell r="B267" t="str">
            <v>Fleur De Lys Pre School</v>
          </cell>
          <cell r="C267">
            <v>0</v>
          </cell>
          <cell r="D267">
            <v>1866</v>
          </cell>
          <cell r="E267">
            <v>576</v>
          </cell>
          <cell r="F267">
            <v>683773</v>
          </cell>
        </row>
        <row r="268">
          <cell r="A268">
            <v>683776</v>
          </cell>
          <cell r="B268" t="str">
            <v>Susanne Rice</v>
          </cell>
          <cell r="C268">
            <v>0</v>
          </cell>
          <cell r="D268">
            <v>420</v>
          </cell>
          <cell r="F268">
            <v>683776</v>
          </cell>
        </row>
        <row r="269">
          <cell r="A269">
            <v>683778</v>
          </cell>
          <cell r="B269" t="str">
            <v>Greetwell Hollow Day Nursery</v>
          </cell>
          <cell r="C269">
            <v>0</v>
          </cell>
          <cell r="D269">
            <v>7642</v>
          </cell>
          <cell r="E269">
            <v>612</v>
          </cell>
          <cell r="F269">
            <v>683778</v>
          </cell>
        </row>
        <row r="270">
          <cell r="A270">
            <v>683781</v>
          </cell>
          <cell r="B270" t="str">
            <v>Valerie Houghton</v>
          </cell>
          <cell r="C270">
            <v>0</v>
          </cell>
          <cell r="D270">
            <v>336</v>
          </cell>
          <cell r="E270">
            <v>290</v>
          </cell>
          <cell r="F270">
            <v>683781</v>
          </cell>
        </row>
        <row r="271">
          <cell r="A271">
            <v>683782</v>
          </cell>
          <cell r="B271" t="str">
            <v>Rachel Benton</v>
          </cell>
          <cell r="C271">
            <v>0</v>
          </cell>
          <cell r="E271">
            <v>210</v>
          </cell>
          <cell r="F271">
            <v>683782</v>
          </cell>
        </row>
        <row r="272">
          <cell r="A272">
            <v>683785</v>
          </cell>
          <cell r="B272" t="str">
            <v>Joanne Leeder Childminder</v>
          </cell>
          <cell r="C272">
            <v>0</v>
          </cell>
          <cell r="D272">
            <v>210</v>
          </cell>
          <cell r="F272">
            <v>683785</v>
          </cell>
        </row>
        <row r="273">
          <cell r="A273">
            <v>683788</v>
          </cell>
          <cell r="B273" t="str">
            <v>Little Hands</v>
          </cell>
          <cell r="C273">
            <v>0</v>
          </cell>
          <cell r="E273">
            <v>210</v>
          </cell>
          <cell r="F273">
            <v>683788</v>
          </cell>
        </row>
        <row r="274">
          <cell r="A274">
            <v>683789</v>
          </cell>
          <cell r="B274" t="str">
            <v>Ann Webster Childminding</v>
          </cell>
          <cell r="C274">
            <v>0</v>
          </cell>
          <cell r="D274">
            <v>70</v>
          </cell>
          <cell r="E274">
            <v>210</v>
          </cell>
          <cell r="F274">
            <v>683789</v>
          </cell>
        </row>
        <row r="275">
          <cell r="A275">
            <v>683790</v>
          </cell>
          <cell r="B275" t="str">
            <v>Cathedral Childcare</v>
          </cell>
          <cell r="C275">
            <v>0</v>
          </cell>
          <cell r="D275">
            <v>252</v>
          </cell>
          <cell r="F275">
            <v>683790</v>
          </cell>
        </row>
        <row r="276">
          <cell r="A276">
            <v>683791</v>
          </cell>
          <cell r="B276" t="str">
            <v>Sheins Childminding</v>
          </cell>
          <cell r="C276">
            <v>0</v>
          </cell>
          <cell r="D276">
            <v>84</v>
          </cell>
          <cell r="F276">
            <v>683791</v>
          </cell>
        </row>
        <row r="277">
          <cell r="A277">
            <v>683792</v>
          </cell>
          <cell r="B277" t="str">
            <v>Children First Childminding Service</v>
          </cell>
          <cell r="C277">
            <v>0</v>
          </cell>
          <cell r="D277">
            <v>112</v>
          </cell>
          <cell r="E277">
            <v>210</v>
          </cell>
          <cell r="F277">
            <v>683792</v>
          </cell>
        </row>
        <row r="278">
          <cell r="A278">
            <v>683793</v>
          </cell>
          <cell r="B278" t="str">
            <v>Burton Hathow Preparatory School</v>
          </cell>
          <cell r="C278">
            <v>0</v>
          </cell>
          <cell r="D278">
            <v>4800</v>
          </cell>
          <cell r="F278">
            <v>683793</v>
          </cell>
        </row>
        <row r="279">
          <cell r="A279">
            <v>683794</v>
          </cell>
          <cell r="B279" t="str">
            <v>Smartie Pants Day Nursery</v>
          </cell>
          <cell r="C279">
            <v>0</v>
          </cell>
          <cell r="D279">
            <v>5364</v>
          </cell>
          <cell r="E279">
            <v>3456</v>
          </cell>
          <cell r="F279">
            <v>683794</v>
          </cell>
        </row>
        <row r="280">
          <cell r="A280">
            <v>683799</v>
          </cell>
          <cell r="B280" t="str">
            <v>Karen Dodds</v>
          </cell>
          <cell r="C280">
            <v>0</v>
          </cell>
          <cell r="D280">
            <v>192</v>
          </cell>
          <cell r="F280">
            <v>683799</v>
          </cell>
        </row>
        <row r="281">
          <cell r="A281">
            <v>683801</v>
          </cell>
          <cell r="B281" t="str">
            <v>Thomas McQuilter</v>
          </cell>
          <cell r="C281">
            <v>0</v>
          </cell>
          <cell r="D281">
            <v>192</v>
          </cell>
          <cell r="F281">
            <v>683801</v>
          </cell>
        </row>
        <row r="282">
          <cell r="A282">
            <v>683803</v>
          </cell>
          <cell r="B282" t="str">
            <v>Loobyloos Childcare</v>
          </cell>
          <cell r="C282">
            <v>0</v>
          </cell>
          <cell r="D282">
            <v>420</v>
          </cell>
          <cell r="E282">
            <v>420</v>
          </cell>
          <cell r="F282">
            <v>683803</v>
          </cell>
        </row>
        <row r="283">
          <cell r="A283">
            <v>683810</v>
          </cell>
          <cell r="B283" t="str">
            <v>Nini Childcare</v>
          </cell>
          <cell r="C283">
            <v>0</v>
          </cell>
          <cell r="D283">
            <v>420</v>
          </cell>
          <cell r="E283">
            <v>630</v>
          </cell>
          <cell r="F283">
            <v>683810</v>
          </cell>
        </row>
        <row r="284">
          <cell r="A284">
            <v>683812</v>
          </cell>
          <cell r="B284" t="str">
            <v>Sunbeams PreSchool and Kids Club</v>
          </cell>
          <cell r="C284">
            <v>0</v>
          </cell>
          <cell r="D284">
            <v>804</v>
          </cell>
          <cell r="E284">
            <v>420</v>
          </cell>
          <cell r="F284">
            <v>683812</v>
          </cell>
        </row>
        <row r="285">
          <cell r="A285">
            <v>683813</v>
          </cell>
          <cell r="B285" t="str">
            <v>Kids Corner Day Nursery</v>
          </cell>
          <cell r="C285">
            <v>0</v>
          </cell>
          <cell r="D285">
            <v>1554</v>
          </cell>
          <cell r="E285">
            <v>630</v>
          </cell>
          <cell r="F285">
            <v>683813</v>
          </cell>
        </row>
        <row r="286">
          <cell r="A286">
            <v>683815</v>
          </cell>
          <cell r="B286" t="str">
            <v>345 Playgroup</v>
          </cell>
          <cell r="C286">
            <v>0</v>
          </cell>
          <cell r="D286">
            <v>1554</v>
          </cell>
          <cell r="E286">
            <v>126</v>
          </cell>
          <cell r="F286">
            <v>683815</v>
          </cell>
        </row>
        <row r="287">
          <cell r="A287">
            <v>683816</v>
          </cell>
          <cell r="B287" t="str">
            <v>Manor Barn Day Nursery</v>
          </cell>
          <cell r="C287">
            <v>0</v>
          </cell>
          <cell r="D287">
            <v>2676</v>
          </cell>
          <cell r="E287">
            <v>720</v>
          </cell>
          <cell r="F287">
            <v>683816</v>
          </cell>
        </row>
        <row r="288">
          <cell r="A288">
            <v>683817</v>
          </cell>
          <cell r="B288" t="str">
            <v>Cherry B Day Nursery</v>
          </cell>
          <cell r="C288">
            <v>0</v>
          </cell>
          <cell r="D288">
            <v>420</v>
          </cell>
          <cell r="F288">
            <v>683817</v>
          </cell>
        </row>
        <row r="289">
          <cell r="A289">
            <v>683818</v>
          </cell>
          <cell r="B289" t="str">
            <v>Bev Whyler Childminder</v>
          </cell>
          <cell r="C289">
            <v>0</v>
          </cell>
          <cell r="D289">
            <v>192</v>
          </cell>
          <cell r="F289">
            <v>683818</v>
          </cell>
        </row>
        <row r="290">
          <cell r="A290">
            <v>683819</v>
          </cell>
          <cell r="B290" t="str">
            <v>Cherry Cherubs Childcare</v>
          </cell>
          <cell r="C290">
            <v>0</v>
          </cell>
          <cell r="D290">
            <v>1836</v>
          </cell>
          <cell r="E290">
            <v>630</v>
          </cell>
          <cell r="F290">
            <v>683819</v>
          </cell>
        </row>
        <row r="291">
          <cell r="A291">
            <v>683820</v>
          </cell>
          <cell r="B291" t="str">
            <v>Acorn Childcare Centre</v>
          </cell>
          <cell r="C291">
            <v>0</v>
          </cell>
          <cell r="D291">
            <v>6144</v>
          </cell>
          <cell r="E291">
            <v>496</v>
          </cell>
          <cell r="F291">
            <v>683820</v>
          </cell>
        </row>
        <row r="292">
          <cell r="A292">
            <v>683824</v>
          </cell>
          <cell r="B292" t="str">
            <v>Rebecca Clarke</v>
          </cell>
          <cell r="C292">
            <v>0</v>
          </cell>
          <cell r="D292">
            <v>420</v>
          </cell>
          <cell r="F292">
            <v>683824</v>
          </cell>
        </row>
        <row r="293">
          <cell r="A293">
            <v>683828</v>
          </cell>
          <cell r="B293" t="str">
            <v>Little Stars Childminding</v>
          </cell>
          <cell r="C293">
            <v>0</v>
          </cell>
          <cell r="D293">
            <v>304</v>
          </cell>
          <cell r="E293">
            <v>192</v>
          </cell>
          <cell r="F293">
            <v>683828</v>
          </cell>
        </row>
        <row r="294">
          <cell r="A294">
            <v>683830</v>
          </cell>
          <cell r="B294" t="str">
            <v>Helen Dunning</v>
          </cell>
          <cell r="C294">
            <v>0</v>
          </cell>
          <cell r="D294">
            <v>420</v>
          </cell>
          <cell r="E294">
            <v>402</v>
          </cell>
          <cell r="F294">
            <v>683830</v>
          </cell>
        </row>
        <row r="295">
          <cell r="A295">
            <v>683831</v>
          </cell>
          <cell r="B295" t="str">
            <v>Lilliput Day Nursery Spalding</v>
          </cell>
          <cell r="C295">
            <v>0</v>
          </cell>
          <cell r="D295">
            <v>7980</v>
          </cell>
          <cell r="E295">
            <v>1680</v>
          </cell>
          <cell r="F295">
            <v>683831</v>
          </cell>
        </row>
        <row r="296">
          <cell r="A296">
            <v>683832</v>
          </cell>
          <cell r="B296" t="str">
            <v>Bells Day Nursery</v>
          </cell>
          <cell r="C296">
            <v>0</v>
          </cell>
          <cell r="D296">
            <v>5178</v>
          </cell>
          <cell r="E296">
            <v>2292</v>
          </cell>
          <cell r="F296">
            <v>683832</v>
          </cell>
        </row>
        <row r="297">
          <cell r="A297">
            <v>683833</v>
          </cell>
          <cell r="B297" t="str">
            <v>Blackfriars Little Imps Child Minding DM</v>
          </cell>
          <cell r="C297">
            <v>0</v>
          </cell>
          <cell r="D297">
            <v>192</v>
          </cell>
          <cell r="F297">
            <v>683833</v>
          </cell>
        </row>
        <row r="298">
          <cell r="A298">
            <v>683834</v>
          </cell>
          <cell r="B298" t="str">
            <v>Little Kingdom Childcare</v>
          </cell>
          <cell r="C298">
            <v>0</v>
          </cell>
          <cell r="D298">
            <v>210</v>
          </cell>
          <cell r="E298">
            <v>210</v>
          </cell>
          <cell r="F298">
            <v>683834</v>
          </cell>
        </row>
        <row r="299">
          <cell r="A299">
            <v>683835</v>
          </cell>
          <cell r="B299" t="str">
            <v>Bearhugs Nursery Tattershall</v>
          </cell>
          <cell r="C299">
            <v>0</v>
          </cell>
          <cell r="D299">
            <v>3930</v>
          </cell>
          <cell r="E299">
            <v>1014</v>
          </cell>
          <cell r="F299">
            <v>683835</v>
          </cell>
        </row>
        <row r="300">
          <cell r="A300">
            <v>683837</v>
          </cell>
          <cell r="B300" t="str">
            <v>Alexandra Cottage</v>
          </cell>
          <cell r="C300">
            <v>0</v>
          </cell>
          <cell r="D300">
            <v>420</v>
          </cell>
          <cell r="F300">
            <v>683837</v>
          </cell>
        </row>
        <row r="301">
          <cell r="A301">
            <v>683838</v>
          </cell>
          <cell r="B301" t="str">
            <v>Mini Miracles Daycare</v>
          </cell>
          <cell r="C301">
            <v>0</v>
          </cell>
          <cell r="D301">
            <v>42</v>
          </cell>
          <cell r="F301">
            <v>683838</v>
          </cell>
        </row>
        <row r="302">
          <cell r="A302">
            <v>683840</v>
          </cell>
          <cell r="B302" t="str">
            <v>The Village Pre-School at Skellingthorpe</v>
          </cell>
          <cell r="C302">
            <v>0</v>
          </cell>
          <cell r="D302">
            <v>3570</v>
          </cell>
          <cell r="E302">
            <v>252</v>
          </cell>
          <cell r="F302">
            <v>683840</v>
          </cell>
        </row>
        <row r="303">
          <cell r="A303">
            <v>683842</v>
          </cell>
          <cell r="B303" t="str">
            <v>Jays Childminding</v>
          </cell>
          <cell r="C303">
            <v>0</v>
          </cell>
          <cell r="E303">
            <v>210</v>
          </cell>
          <cell r="F303">
            <v>683842</v>
          </cell>
        </row>
        <row r="304">
          <cell r="A304">
            <v>683845</v>
          </cell>
          <cell r="B304" t="str">
            <v>Donna Harris Childcare</v>
          </cell>
          <cell r="C304">
            <v>0</v>
          </cell>
          <cell r="D304">
            <v>210</v>
          </cell>
          <cell r="F304">
            <v>683845</v>
          </cell>
        </row>
        <row r="305">
          <cell r="A305">
            <v>683846</v>
          </cell>
          <cell r="B305" t="str">
            <v>Michelles Childcare Services</v>
          </cell>
          <cell r="C305">
            <v>0</v>
          </cell>
          <cell r="D305">
            <v>700</v>
          </cell>
          <cell r="E305">
            <v>210</v>
          </cell>
          <cell r="F305">
            <v>683846</v>
          </cell>
        </row>
        <row r="306">
          <cell r="A306">
            <v>683849</v>
          </cell>
          <cell r="B306" t="str">
            <v>Rainbow Playgroup</v>
          </cell>
          <cell r="C306">
            <v>0</v>
          </cell>
          <cell r="E306">
            <v>1134</v>
          </cell>
          <cell r="F306">
            <v>683849</v>
          </cell>
        </row>
        <row r="307">
          <cell r="A307">
            <v>683853</v>
          </cell>
          <cell r="B307" t="str">
            <v>Little Oaks Childcare</v>
          </cell>
          <cell r="C307">
            <v>0</v>
          </cell>
          <cell r="D307">
            <v>7712</v>
          </cell>
          <cell r="E307">
            <v>5142</v>
          </cell>
          <cell r="F307">
            <v>683853</v>
          </cell>
        </row>
        <row r="308">
          <cell r="A308">
            <v>683854</v>
          </cell>
          <cell r="B308" t="str">
            <v>Elizabeth Curtis Child Minder</v>
          </cell>
          <cell r="C308">
            <v>0</v>
          </cell>
          <cell r="D308">
            <v>482</v>
          </cell>
          <cell r="F308">
            <v>683854</v>
          </cell>
        </row>
        <row r="309">
          <cell r="A309">
            <v>683855</v>
          </cell>
          <cell r="B309" t="str">
            <v>Sunflowers Childminding</v>
          </cell>
          <cell r="C309">
            <v>0</v>
          </cell>
          <cell r="D309">
            <v>210</v>
          </cell>
          <cell r="E309">
            <v>210</v>
          </cell>
          <cell r="F309">
            <v>683855</v>
          </cell>
        </row>
        <row r="310">
          <cell r="A310">
            <v>683856</v>
          </cell>
          <cell r="B310" t="str">
            <v>The Home Nursery</v>
          </cell>
          <cell r="C310">
            <v>0</v>
          </cell>
          <cell r="D310">
            <v>6732</v>
          </cell>
          <cell r="E310">
            <v>2764</v>
          </cell>
          <cell r="F310">
            <v>683856</v>
          </cell>
        </row>
        <row r="311">
          <cell r="A311">
            <v>683857</v>
          </cell>
          <cell r="B311" t="str">
            <v>Stacy Marriott</v>
          </cell>
          <cell r="C311">
            <v>0</v>
          </cell>
          <cell r="D311">
            <v>84</v>
          </cell>
          <cell r="F311">
            <v>683857</v>
          </cell>
        </row>
        <row r="312">
          <cell r="A312">
            <v>683858</v>
          </cell>
          <cell r="B312" t="str">
            <v>Debbie Pryde Childminding Services</v>
          </cell>
          <cell r="C312">
            <v>0</v>
          </cell>
          <cell r="D312">
            <v>252</v>
          </cell>
          <cell r="F312">
            <v>683858</v>
          </cell>
        </row>
        <row r="313">
          <cell r="A313">
            <v>683859</v>
          </cell>
          <cell r="B313" t="str">
            <v>Rachel Ella</v>
          </cell>
          <cell r="C313">
            <v>0</v>
          </cell>
          <cell r="D313">
            <v>322</v>
          </cell>
          <cell r="F313">
            <v>683859</v>
          </cell>
        </row>
        <row r="314">
          <cell r="A314">
            <v>683861</v>
          </cell>
          <cell r="B314" t="str">
            <v>Tina Manning</v>
          </cell>
          <cell r="C314">
            <v>0</v>
          </cell>
          <cell r="D314">
            <v>168</v>
          </cell>
          <cell r="F314">
            <v>683861</v>
          </cell>
        </row>
        <row r="315">
          <cell r="A315">
            <v>683862</v>
          </cell>
          <cell r="B315" t="str">
            <v>Little Learners Pre School</v>
          </cell>
          <cell r="C315">
            <v>0</v>
          </cell>
          <cell r="D315">
            <v>15030</v>
          </cell>
          <cell r="F315">
            <v>683862</v>
          </cell>
        </row>
        <row r="316">
          <cell r="A316">
            <v>683865</v>
          </cell>
          <cell r="B316" t="str">
            <v>HappyDayz Childminding</v>
          </cell>
          <cell r="C316">
            <v>0</v>
          </cell>
          <cell r="E316">
            <v>210</v>
          </cell>
          <cell r="F316">
            <v>683865</v>
          </cell>
        </row>
        <row r="317">
          <cell r="A317">
            <v>683877</v>
          </cell>
          <cell r="B317" t="str">
            <v>Little Stars Daycare</v>
          </cell>
          <cell r="C317">
            <v>0</v>
          </cell>
          <cell r="D317">
            <v>384</v>
          </cell>
          <cell r="F317">
            <v>683877</v>
          </cell>
        </row>
        <row r="318">
          <cell r="A318">
            <v>683879</v>
          </cell>
          <cell r="B318" t="str">
            <v>Little Explorers Nursery    </v>
          </cell>
          <cell r="C318">
            <v>0</v>
          </cell>
          <cell r="D318">
            <v>5058</v>
          </cell>
          <cell r="E318">
            <v>1836</v>
          </cell>
          <cell r="F318">
            <v>683879</v>
          </cell>
        </row>
        <row r="319">
          <cell r="A319">
            <v>683880</v>
          </cell>
          <cell r="B319" t="str">
            <v>Little Tots Nursery</v>
          </cell>
          <cell r="C319">
            <v>0</v>
          </cell>
          <cell r="D319">
            <v>840</v>
          </cell>
          <cell r="E319">
            <v>1050</v>
          </cell>
          <cell r="F319">
            <v>683880</v>
          </cell>
        </row>
        <row r="320">
          <cell r="A320">
            <v>683885</v>
          </cell>
          <cell r="B320" t="str">
            <v>Rachels House Childminding </v>
          </cell>
          <cell r="C320">
            <v>0</v>
          </cell>
          <cell r="D320">
            <v>822</v>
          </cell>
          <cell r="E320">
            <v>210</v>
          </cell>
          <cell r="F320">
            <v>683885</v>
          </cell>
        </row>
        <row r="321">
          <cell r="A321">
            <v>683886</v>
          </cell>
          <cell r="B321" t="str">
            <v>Wendy Burnett Child Minder</v>
          </cell>
          <cell r="C321">
            <v>0</v>
          </cell>
          <cell r="E321">
            <v>384</v>
          </cell>
          <cell r="F321">
            <v>683886</v>
          </cell>
        </row>
        <row r="322">
          <cell r="A322">
            <v>683887</v>
          </cell>
          <cell r="B322" t="str">
            <v>Julie Beeken  Child Minder</v>
          </cell>
          <cell r="C322">
            <v>0</v>
          </cell>
          <cell r="D322">
            <v>35</v>
          </cell>
          <cell r="F322">
            <v>683887</v>
          </cell>
        </row>
        <row r="323">
          <cell r="A323">
            <v>683890</v>
          </cell>
          <cell r="B323" t="str">
            <v>Valerie Vaz</v>
          </cell>
          <cell r="C323">
            <v>0</v>
          </cell>
          <cell r="D323">
            <v>1260</v>
          </cell>
          <cell r="E323">
            <v>210</v>
          </cell>
          <cell r="F323">
            <v>683890</v>
          </cell>
        </row>
        <row r="324">
          <cell r="A324">
            <v>683891</v>
          </cell>
          <cell r="B324" t="str">
            <v>Aimees Childminding</v>
          </cell>
          <cell r="C324">
            <v>0</v>
          </cell>
          <cell r="D324">
            <v>192</v>
          </cell>
          <cell r="E324">
            <v>182</v>
          </cell>
          <cell r="F324">
            <v>683891</v>
          </cell>
        </row>
        <row r="325">
          <cell r="A325">
            <v>683895</v>
          </cell>
          <cell r="B325" t="str">
            <v>Flowertots</v>
          </cell>
          <cell r="C325">
            <v>0</v>
          </cell>
          <cell r="D325">
            <v>210</v>
          </cell>
          <cell r="F325">
            <v>683895</v>
          </cell>
        </row>
        <row r="326">
          <cell r="A326">
            <v>683898</v>
          </cell>
          <cell r="B326" t="str">
            <v>Sally Dunthorne Child Minder</v>
          </cell>
          <cell r="C326">
            <v>0</v>
          </cell>
          <cell r="D326">
            <v>210</v>
          </cell>
          <cell r="F326">
            <v>683898</v>
          </cell>
        </row>
        <row r="327">
          <cell r="A327">
            <v>683902</v>
          </cell>
          <cell r="B327" t="str">
            <v>Joanne Hawkins  Child Minder</v>
          </cell>
          <cell r="C327">
            <v>0</v>
          </cell>
          <cell r="D327">
            <v>210</v>
          </cell>
          <cell r="F327">
            <v>683902</v>
          </cell>
        </row>
        <row r="328">
          <cell r="A328">
            <v>683903</v>
          </cell>
          <cell r="B328" t="str">
            <v>Cherry Tree Day Nursery</v>
          </cell>
          <cell r="C328">
            <v>0</v>
          </cell>
          <cell r="D328">
            <v>3846</v>
          </cell>
          <cell r="E328">
            <v>3006</v>
          </cell>
          <cell r="F328">
            <v>683903</v>
          </cell>
        </row>
        <row r="329">
          <cell r="A329">
            <v>683906</v>
          </cell>
          <cell r="B329" t="str">
            <v xml:space="preserve">Beverley Bell </v>
          </cell>
          <cell r="C329">
            <v>0</v>
          </cell>
          <cell r="D329">
            <v>210</v>
          </cell>
          <cell r="F329">
            <v>683906</v>
          </cell>
        </row>
        <row r="330">
          <cell r="A330">
            <v>683909</v>
          </cell>
          <cell r="B330" t="str">
            <v>Mandy Smith Child Minder</v>
          </cell>
          <cell r="C330">
            <v>0</v>
          </cell>
          <cell r="D330">
            <v>210</v>
          </cell>
          <cell r="E330">
            <v>768</v>
          </cell>
          <cell r="F330">
            <v>683909</v>
          </cell>
        </row>
        <row r="331">
          <cell r="A331">
            <v>683911</v>
          </cell>
          <cell r="B331" t="str">
            <v xml:space="preserve">Bells Day Nursery    </v>
          </cell>
          <cell r="C331">
            <v>0</v>
          </cell>
          <cell r="D331">
            <v>2060</v>
          </cell>
          <cell r="E331">
            <v>972</v>
          </cell>
          <cell r="F331">
            <v>683911</v>
          </cell>
        </row>
        <row r="332">
          <cell r="A332">
            <v>683913</v>
          </cell>
          <cell r="B332" t="str">
            <v>Bobbin Bubbles</v>
          </cell>
          <cell r="C332">
            <v>0</v>
          </cell>
          <cell r="D332">
            <v>560</v>
          </cell>
          <cell r="F332">
            <v>683913</v>
          </cell>
        </row>
        <row r="333">
          <cell r="A333">
            <v>683914</v>
          </cell>
          <cell r="B333" t="str">
            <v>Vicencia Ganhao</v>
          </cell>
          <cell r="C333">
            <v>0</v>
          </cell>
          <cell r="D333">
            <v>210</v>
          </cell>
          <cell r="E333">
            <v>210</v>
          </cell>
          <cell r="F333">
            <v>683914</v>
          </cell>
        </row>
        <row r="334">
          <cell r="A334">
            <v>683915</v>
          </cell>
          <cell r="B334" t="str">
            <v>Little Lockets Nursery</v>
          </cell>
          <cell r="C334">
            <v>0</v>
          </cell>
          <cell r="D334">
            <v>3864</v>
          </cell>
          <cell r="E334">
            <v>1470</v>
          </cell>
          <cell r="F334">
            <v>683915</v>
          </cell>
        </row>
        <row r="335">
          <cell r="A335">
            <v>683916</v>
          </cell>
          <cell r="B335" t="str">
            <v>Maximum Childminding</v>
          </cell>
          <cell r="C335">
            <v>0</v>
          </cell>
          <cell r="D335">
            <v>84</v>
          </cell>
          <cell r="F335">
            <v>683916</v>
          </cell>
        </row>
        <row r="336">
          <cell r="A336">
            <v>683919</v>
          </cell>
          <cell r="B336" t="str">
            <v xml:space="preserve">Nickies Little Tinkers </v>
          </cell>
          <cell r="C336">
            <v>0</v>
          </cell>
          <cell r="D336">
            <v>126</v>
          </cell>
          <cell r="F336">
            <v>683919</v>
          </cell>
        </row>
        <row r="337">
          <cell r="A337">
            <v>683920</v>
          </cell>
          <cell r="B337" t="str">
            <v xml:space="preserve">Clarence House Nursery  </v>
          </cell>
          <cell r="C337">
            <v>0</v>
          </cell>
          <cell r="D337">
            <v>3234</v>
          </cell>
          <cell r="E337">
            <v>420</v>
          </cell>
          <cell r="F337">
            <v>683920</v>
          </cell>
        </row>
        <row r="338">
          <cell r="A338">
            <v>683921</v>
          </cell>
          <cell r="B338" t="str">
            <v>Ann Griffith</v>
          </cell>
          <cell r="C338">
            <v>0</v>
          </cell>
          <cell r="D338">
            <v>168</v>
          </cell>
          <cell r="F338">
            <v>683921</v>
          </cell>
        </row>
        <row r="339">
          <cell r="A339">
            <v>683922</v>
          </cell>
          <cell r="B339" t="str">
            <v>Positive Childcare</v>
          </cell>
          <cell r="C339">
            <v>0</v>
          </cell>
          <cell r="D339">
            <v>1470</v>
          </cell>
          <cell r="E339">
            <v>420</v>
          </cell>
          <cell r="F339">
            <v>683922</v>
          </cell>
          <cell r="G339" t="str">
            <v>Extra 210 hours added following missing hours update from PA - G.O'N 31.10.16</v>
          </cell>
        </row>
        <row r="340">
          <cell r="A340">
            <v>683923</v>
          </cell>
          <cell r="B340" t="str">
            <v>Hailey Street</v>
          </cell>
          <cell r="C340">
            <v>0</v>
          </cell>
          <cell r="D340">
            <v>402</v>
          </cell>
          <cell r="E340">
            <v>420</v>
          </cell>
          <cell r="F340">
            <v>683923</v>
          </cell>
        </row>
        <row r="341">
          <cell r="A341">
            <v>683924</v>
          </cell>
          <cell r="B341" t="str">
            <v>Jane Kay</v>
          </cell>
          <cell r="C341">
            <v>0</v>
          </cell>
          <cell r="D341">
            <v>42</v>
          </cell>
          <cell r="E341">
            <v>96</v>
          </cell>
          <cell r="F341">
            <v>683924</v>
          </cell>
        </row>
        <row r="342">
          <cell r="A342">
            <v>683926</v>
          </cell>
          <cell r="B342" t="str">
            <v>Dawn Stokes</v>
          </cell>
          <cell r="C342">
            <v>0</v>
          </cell>
          <cell r="D342">
            <v>192</v>
          </cell>
          <cell r="F342">
            <v>683926</v>
          </cell>
        </row>
        <row r="343">
          <cell r="A343">
            <v>683927</v>
          </cell>
          <cell r="B343" t="str">
            <v>Ashton Angels Childminding</v>
          </cell>
          <cell r="C343">
            <v>0</v>
          </cell>
          <cell r="D343">
            <v>210</v>
          </cell>
          <cell r="F343">
            <v>683927</v>
          </cell>
        </row>
        <row r="344">
          <cell r="A344">
            <v>683928</v>
          </cell>
          <cell r="B344" t="str">
            <v xml:space="preserve">Sturton Tots Childminding Provision </v>
          </cell>
          <cell r="C344">
            <v>0</v>
          </cell>
          <cell r="D344">
            <v>192</v>
          </cell>
          <cell r="E344">
            <v>192</v>
          </cell>
          <cell r="F344">
            <v>683928</v>
          </cell>
        </row>
        <row r="345">
          <cell r="A345">
            <v>683930</v>
          </cell>
          <cell r="B345" t="str">
            <v>Little Stars Preschool</v>
          </cell>
          <cell r="C345">
            <v>0</v>
          </cell>
          <cell r="D345">
            <v>2618</v>
          </cell>
          <cell r="E345">
            <v>504</v>
          </cell>
          <cell r="F345">
            <v>683930</v>
          </cell>
        </row>
        <row r="346">
          <cell r="A346">
            <v>683931</v>
          </cell>
          <cell r="B346" t="str">
            <v xml:space="preserve">Sharon Dumpleton Childminding </v>
          </cell>
          <cell r="C346">
            <v>0</v>
          </cell>
          <cell r="D346">
            <v>346</v>
          </cell>
          <cell r="F346">
            <v>683931</v>
          </cell>
        </row>
        <row r="347">
          <cell r="A347">
            <v>683980</v>
          </cell>
          <cell r="B347" t="str">
            <v xml:space="preserve">Woodlands Day Nursery </v>
          </cell>
          <cell r="C347">
            <v>0</v>
          </cell>
          <cell r="D347">
            <v>2166</v>
          </cell>
          <cell r="E347">
            <v>1800</v>
          </cell>
          <cell r="F347">
            <v>683980</v>
          </cell>
        </row>
        <row r="348">
          <cell r="A348">
            <v>683981</v>
          </cell>
          <cell r="B348" t="str">
            <v xml:space="preserve">Children 1st at The Marina </v>
          </cell>
          <cell r="C348">
            <v>0</v>
          </cell>
          <cell r="D348">
            <v>4370</v>
          </cell>
          <cell r="E348">
            <v>2448</v>
          </cell>
          <cell r="F348">
            <v>683981</v>
          </cell>
        </row>
        <row r="349">
          <cell r="A349">
            <v>683982</v>
          </cell>
          <cell r="B349" t="str">
            <v xml:space="preserve">Children 1st at Monks Road </v>
          </cell>
          <cell r="C349">
            <v>0</v>
          </cell>
          <cell r="D349">
            <v>5562</v>
          </cell>
          <cell r="E349">
            <v>5538</v>
          </cell>
          <cell r="F349">
            <v>683982</v>
          </cell>
        </row>
        <row r="350">
          <cell r="A350">
            <v>683983</v>
          </cell>
          <cell r="B350" t="str">
            <v xml:space="preserve">Children 1st at Wragby Road </v>
          </cell>
          <cell r="C350">
            <v>0</v>
          </cell>
          <cell r="D350">
            <v>7854</v>
          </cell>
          <cell r="E350">
            <v>3546</v>
          </cell>
          <cell r="F350">
            <v>683983</v>
          </cell>
        </row>
        <row r="351">
          <cell r="A351">
            <v>683986</v>
          </cell>
          <cell r="B351" t="str">
            <v xml:space="preserve">Caroles Child Care </v>
          </cell>
          <cell r="C351">
            <v>0</v>
          </cell>
          <cell r="D351">
            <v>84</v>
          </cell>
          <cell r="F351">
            <v>683986</v>
          </cell>
        </row>
        <row r="352">
          <cell r="A352">
            <v>683988</v>
          </cell>
          <cell r="B352" t="str">
            <v>Victoria Schofied</v>
          </cell>
          <cell r="C352">
            <v>0</v>
          </cell>
          <cell r="D352">
            <v>192</v>
          </cell>
          <cell r="F352">
            <v>683988</v>
          </cell>
        </row>
        <row r="353">
          <cell r="A353">
            <v>683992</v>
          </cell>
          <cell r="B353" t="str">
            <v>Little Owls Childrens Nursery</v>
          </cell>
          <cell r="C353">
            <v>0</v>
          </cell>
          <cell r="D353">
            <v>3738</v>
          </cell>
          <cell r="E353">
            <v>1398</v>
          </cell>
          <cell r="F353">
            <v>683992</v>
          </cell>
        </row>
        <row r="354">
          <cell r="A354">
            <v>683993</v>
          </cell>
          <cell r="B354" t="str">
            <v>Paula Lee Childminding</v>
          </cell>
          <cell r="C354">
            <v>0</v>
          </cell>
          <cell r="D354">
            <v>133</v>
          </cell>
          <cell r="F354">
            <v>683993</v>
          </cell>
        </row>
        <row r="355">
          <cell r="A355">
            <v>683994</v>
          </cell>
          <cell r="B355" t="str">
            <v>Lyndsay Botten Childminding</v>
          </cell>
          <cell r="C355">
            <v>0</v>
          </cell>
          <cell r="D355">
            <v>336</v>
          </cell>
          <cell r="F355">
            <v>683994</v>
          </cell>
        </row>
        <row r="356">
          <cell r="A356">
            <v>683998</v>
          </cell>
          <cell r="B356" t="str">
            <v>Beacon Lane Day Nursery</v>
          </cell>
          <cell r="C356">
            <v>0</v>
          </cell>
          <cell r="D356">
            <v>7584</v>
          </cell>
          <cell r="E356">
            <v>3582</v>
          </cell>
          <cell r="F356">
            <v>683998</v>
          </cell>
        </row>
        <row r="357">
          <cell r="A357">
            <v>683999</v>
          </cell>
          <cell r="B357" t="str">
            <v xml:space="preserve">Smartie Pants Nursery </v>
          </cell>
          <cell r="C357">
            <v>0</v>
          </cell>
          <cell r="D357">
            <v>462</v>
          </cell>
          <cell r="E357">
            <v>1596</v>
          </cell>
          <cell r="F357">
            <v>683999</v>
          </cell>
        </row>
        <row r="358">
          <cell r="A358">
            <v>684001</v>
          </cell>
          <cell r="B358" t="str">
            <v>Ann Brotherton</v>
          </cell>
          <cell r="C358">
            <v>0</v>
          </cell>
          <cell r="D358">
            <v>126</v>
          </cell>
          <cell r="F358">
            <v>684001</v>
          </cell>
        </row>
        <row r="359">
          <cell r="A359">
            <v>684002</v>
          </cell>
          <cell r="B359" t="str">
            <v>Giggles Galore</v>
          </cell>
          <cell r="C359">
            <v>0</v>
          </cell>
          <cell r="D359">
            <v>3052</v>
          </cell>
          <cell r="E359">
            <v>938</v>
          </cell>
          <cell r="F359">
            <v>684002</v>
          </cell>
        </row>
        <row r="360">
          <cell r="A360">
            <v>684003</v>
          </cell>
          <cell r="B360" t="str">
            <v>Nutwood Day Nursery</v>
          </cell>
          <cell r="C360">
            <v>0</v>
          </cell>
          <cell r="D360">
            <v>5176</v>
          </cell>
          <cell r="E360">
            <v>2406</v>
          </cell>
          <cell r="F360">
            <v>684003</v>
          </cell>
        </row>
        <row r="361">
          <cell r="A361">
            <v>684005</v>
          </cell>
          <cell r="B361" t="str">
            <v xml:space="preserve">Jackdaw Childcare </v>
          </cell>
          <cell r="C361">
            <v>0</v>
          </cell>
          <cell r="D361">
            <v>588</v>
          </cell>
          <cell r="F361">
            <v>684005</v>
          </cell>
        </row>
        <row r="362">
          <cell r="A362">
            <v>684006</v>
          </cell>
          <cell r="B362" t="str">
            <v>Marie Welby-Everard</v>
          </cell>
          <cell r="C362">
            <v>0</v>
          </cell>
          <cell r="D362">
            <v>91</v>
          </cell>
          <cell r="F362">
            <v>684006</v>
          </cell>
        </row>
        <row r="363">
          <cell r="A363">
            <v>684007</v>
          </cell>
          <cell r="B363" t="str">
            <v>Karens Childminding Service</v>
          </cell>
          <cell r="C363">
            <v>0</v>
          </cell>
          <cell r="D363">
            <v>210</v>
          </cell>
          <cell r="F363">
            <v>684007</v>
          </cell>
        </row>
        <row r="364">
          <cell r="A364">
            <v>684011</v>
          </cell>
          <cell r="B364" t="str">
            <v xml:space="preserve">First Timers Preschool Nursery </v>
          </cell>
          <cell r="C364">
            <v>0</v>
          </cell>
          <cell r="D364">
            <v>5208</v>
          </cell>
          <cell r="E364">
            <v>420</v>
          </cell>
          <cell r="F364">
            <v>684011</v>
          </cell>
        </row>
        <row r="365">
          <cell r="A365">
            <v>684016</v>
          </cell>
          <cell r="B365" t="str">
            <v>Noahs Ark Daycare</v>
          </cell>
          <cell r="C365">
            <v>0</v>
          </cell>
          <cell r="D365">
            <v>210</v>
          </cell>
          <cell r="F365">
            <v>684016</v>
          </cell>
        </row>
        <row r="366">
          <cell r="A366">
            <v>684017</v>
          </cell>
          <cell r="B366" t="str">
            <v>Long Bennington PreSchool</v>
          </cell>
          <cell r="C366">
            <v>0</v>
          </cell>
          <cell r="D366">
            <v>1141</v>
          </cell>
          <cell r="E366">
            <v>420</v>
          </cell>
          <cell r="F366">
            <v>684017</v>
          </cell>
        </row>
        <row r="367">
          <cell r="A367">
            <v>684019</v>
          </cell>
          <cell r="B367" t="str">
            <v>Rachels Childminding Service</v>
          </cell>
          <cell r="C367">
            <v>0</v>
          </cell>
          <cell r="D367">
            <v>518</v>
          </cell>
          <cell r="F367">
            <v>684019</v>
          </cell>
        </row>
        <row r="368">
          <cell r="A368">
            <v>684020</v>
          </cell>
          <cell r="B368" t="str">
            <v>Holly House Childcare</v>
          </cell>
          <cell r="C368">
            <v>0</v>
          </cell>
          <cell r="D368">
            <v>126</v>
          </cell>
          <cell r="F368">
            <v>684020</v>
          </cell>
        </row>
        <row r="369">
          <cell r="A369">
            <v>684024</v>
          </cell>
          <cell r="B369" t="str">
            <v>Home from Home</v>
          </cell>
          <cell r="C369">
            <v>0</v>
          </cell>
          <cell r="D369">
            <v>42</v>
          </cell>
          <cell r="F369">
            <v>684024</v>
          </cell>
        </row>
        <row r="370">
          <cell r="A370">
            <v>684027</v>
          </cell>
          <cell r="B370" t="str">
            <v xml:space="preserve">Happy Little Doodles </v>
          </cell>
          <cell r="C370">
            <v>0</v>
          </cell>
          <cell r="D370">
            <v>288</v>
          </cell>
          <cell r="F370">
            <v>684027</v>
          </cell>
        </row>
        <row r="371">
          <cell r="A371">
            <v>684031</v>
          </cell>
          <cell r="B371" t="str">
            <v>Fun Days</v>
          </cell>
          <cell r="C371">
            <v>0</v>
          </cell>
          <cell r="D371">
            <v>126</v>
          </cell>
          <cell r="F371">
            <v>684031</v>
          </cell>
        </row>
        <row r="372">
          <cell r="A372">
            <v>684033</v>
          </cell>
          <cell r="B372" t="str">
            <v xml:space="preserve">Happy House Childminding </v>
          </cell>
          <cell r="C372">
            <v>0</v>
          </cell>
          <cell r="D372">
            <v>546</v>
          </cell>
          <cell r="F372">
            <v>684033</v>
          </cell>
        </row>
        <row r="373">
          <cell r="A373">
            <v>684035</v>
          </cell>
          <cell r="B373" t="str">
            <v xml:space="preserve">Beverley Johnson </v>
          </cell>
          <cell r="C373">
            <v>0</v>
          </cell>
          <cell r="D373">
            <v>384</v>
          </cell>
          <cell r="F373">
            <v>684035</v>
          </cell>
        </row>
        <row r="374">
          <cell r="A374">
            <v>684037</v>
          </cell>
          <cell r="B374" t="str">
            <v xml:space="preserve">Karen Hunter </v>
          </cell>
          <cell r="C374">
            <v>0</v>
          </cell>
          <cell r="E374">
            <v>192</v>
          </cell>
          <cell r="F374">
            <v>684037</v>
          </cell>
        </row>
        <row r="375">
          <cell r="A375">
            <v>684039</v>
          </cell>
          <cell r="B375" t="str">
            <v>Lizzys Childminding</v>
          </cell>
          <cell r="C375">
            <v>0</v>
          </cell>
          <cell r="D375">
            <v>210</v>
          </cell>
          <cell r="F375">
            <v>684039</v>
          </cell>
        </row>
        <row r="376">
          <cell r="A376">
            <v>684041</v>
          </cell>
          <cell r="B376" t="str">
            <v xml:space="preserve">Rebecca McKie </v>
          </cell>
          <cell r="C376">
            <v>0</v>
          </cell>
          <cell r="D376">
            <v>210</v>
          </cell>
          <cell r="F376">
            <v>684041</v>
          </cell>
        </row>
        <row r="377">
          <cell r="A377">
            <v>684042</v>
          </cell>
          <cell r="B377" t="str">
            <v xml:space="preserve">Appletree Corner Daycare and Pre-school </v>
          </cell>
          <cell r="C377">
            <v>0</v>
          </cell>
          <cell r="D377">
            <v>5214</v>
          </cell>
          <cell r="E377">
            <v>1014</v>
          </cell>
          <cell r="F377">
            <v>684042</v>
          </cell>
        </row>
        <row r="378">
          <cell r="A378">
            <v>684043</v>
          </cell>
          <cell r="B378" t="str">
            <v>Happy Lil' Stars Childminding</v>
          </cell>
          <cell r="C378">
            <v>0</v>
          </cell>
          <cell r="D378">
            <v>210</v>
          </cell>
          <cell r="F378">
            <v>684043</v>
          </cell>
        </row>
        <row r="379">
          <cell r="A379">
            <v>684045</v>
          </cell>
          <cell r="B379" t="str">
            <v>Mo's Childcare</v>
          </cell>
          <cell r="C379">
            <v>0</v>
          </cell>
          <cell r="E379">
            <v>192</v>
          </cell>
          <cell r="F379">
            <v>684045</v>
          </cell>
        </row>
        <row r="380">
          <cell r="A380">
            <v>684049</v>
          </cell>
          <cell r="B380" t="str">
            <v>Sue Thorpe Childminder</v>
          </cell>
          <cell r="C380">
            <v>0</v>
          </cell>
          <cell r="E380">
            <v>384</v>
          </cell>
          <cell r="F380">
            <v>684049</v>
          </cell>
        </row>
        <row r="381">
          <cell r="A381">
            <v>684053</v>
          </cell>
          <cell r="B381" t="str">
            <v xml:space="preserve">Little Acorns </v>
          </cell>
          <cell r="C381">
            <v>0</v>
          </cell>
          <cell r="D381">
            <v>1260</v>
          </cell>
          <cell r="F381">
            <v>684053</v>
          </cell>
        </row>
        <row r="382">
          <cell r="A382">
            <v>684055</v>
          </cell>
          <cell r="B382" t="str">
            <v>Littlebotbots Childminding</v>
          </cell>
          <cell r="C382">
            <v>0</v>
          </cell>
          <cell r="D382">
            <v>210</v>
          </cell>
          <cell r="F382">
            <v>684055</v>
          </cell>
        </row>
        <row r="383">
          <cell r="A383">
            <v>684056</v>
          </cell>
          <cell r="B383" t="str">
            <v>Little Chicks Daycare</v>
          </cell>
          <cell r="C383">
            <v>0</v>
          </cell>
          <cell r="D383">
            <v>42</v>
          </cell>
          <cell r="F383">
            <v>684056</v>
          </cell>
        </row>
        <row r="384">
          <cell r="A384">
            <v>684057</v>
          </cell>
          <cell r="B384" t="str">
            <v>Little Unicorns</v>
          </cell>
          <cell r="C384">
            <v>0</v>
          </cell>
          <cell r="E384">
            <v>192</v>
          </cell>
          <cell r="F384">
            <v>684057</v>
          </cell>
        </row>
        <row r="385">
          <cell r="A385">
            <v>684060</v>
          </cell>
          <cell r="B385" t="str">
            <v xml:space="preserve">Teresa Betts Childminding Services </v>
          </cell>
          <cell r="C385">
            <v>0</v>
          </cell>
          <cell r="D385">
            <v>192</v>
          </cell>
          <cell r="E385">
            <v>192</v>
          </cell>
          <cell r="F385">
            <v>684060</v>
          </cell>
        </row>
        <row r="386">
          <cell r="A386">
            <v>684067</v>
          </cell>
          <cell r="B386" t="str">
            <v>Clare Spencer</v>
          </cell>
          <cell r="C386">
            <v>0</v>
          </cell>
          <cell r="D386">
            <v>84</v>
          </cell>
          <cell r="F386">
            <v>684067</v>
          </cell>
        </row>
        <row r="387">
          <cell r="A387">
            <v>684069</v>
          </cell>
          <cell r="B387" t="str">
            <v>Nicki Hunt Childminding</v>
          </cell>
          <cell r="C387">
            <v>0</v>
          </cell>
          <cell r="D387">
            <v>336</v>
          </cell>
          <cell r="F387">
            <v>684069</v>
          </cell>
        </row>
        <row r="388">
          <cell r="A388">
            <v>684071</v>
          </cell>
          <cell r="B388" t="str">
            <v xml:space="preserve">Carlton Kids Childminding </v>
          </cell>
          <cell r="C388">
            <v>0</v>
          </cell>
          <cell r="D388">
            <v>420</v>
          </cell>
          <cell r="F388">
            <v>684071</v>
          </cell>
        </row>
        <row r="389">
          <cell r="A389">
            <v>684072</v>
          </cell>
          <cell r="B389" t="str">
            <v>Kittys Korner</v>
          </cell>
          <cell r="C389">
            <v>0</v>
          </cell>
          <cell r="D389">
            <v>96</v>
          </cell>
          <cell r="F389">
            <v>684072</v>
          </cell>
        </row>
        <row r="390">
          <cell r="A390">
            <v>684073</v>
          </cell>
          <cell r="B390" t="str">
            <v>Hartsholme PreSchool and Kids Club</v>
          </cell>
          <cell r="C390">
            <v>0</v>
          </cell>
          <cell r="D390">
            <v>2310</v>
          </cell>
          <cell r="E390">
            <v>3570</v>
          </cell>
          <cell r="F390">
            <v>684073</v>
          </cell>
        </row>
        <row r="391">
          <cell r="A391">
            <v>684075</v>
          </cell>
          <cell r="B391" t="str">
            <v>Hazell Woods Childcare</v>
          </cell>
          <cell r="C391">
            <v>0</v>
          </cell>
          <cell r="D391">
            <v>88</v>
          </cell>
          <cell r="F391">
            <v>684075</v>
          </cell>
        </row>
        <row r="392">
          <cell r="A392">
            <v>684077</v>
          </cell>
          <cell r="B392" t="str">
            <v xml:space="preserve">Neil Kay Osted Registered Childminder </v>
          </cell>
          <cell r="C392">
            <v>0</v>
          </cell>
          <cell r="D392">
            <v>420</v>
          </cell>
          <cell r="F392">
            <v>684077</v>
          </cell>
        </row>
        <row r="393">
          <cell r="A393">
            <v>684078</v>
          </cell>
          <cell r="B393" t="str">
            <v>Sonia Santos</v>
          </cell>
          <cell r="C393">
            <v>0</v>
          </cell>
          <cell r="D393">
            <v>432</v>
          </cell>
          <cell r="F393">
            <v>684078</v>
          </cell>
        </row>
        <row r="394">
          <cell r="A394">
            <v>684079</v>
          </cell>
          <cell r="B394" t="str">
            <v>The Little Acorns Day Nursery</v>
          </cell>
          <cell r="C394">
            <v>0</v>
          </cell>
          <cell r="D394">
            <v>4296</v>
          </cell>
          <cell r="E394">
            <v>840</v>
          </cell>
          <cell r="F394">
            <v>684079</v>
          </cell>
        </row>
        <row r="395">
          <cell r="A395">
            <v>684080</v>
          </cell>
          <cell r="B395" t="str">
            <v>Little Beetle Ltd</v>
          </cell>
          <cell r="C395">
            <v>0</v>
          </cell>
          <cell r="D395">
            <v>840</v>
          </cell>
          <cell r="F395">
            <v>684080</v>
          </cell>
        </row>
        <row r="396">
          <cell r="A396">
            <v>684081</v>
          </cell>
          <cell r="B396" t="str">
            <v>Louise Henry Childminding</v>
          </cell>
          <cell r="C396">
            <v>0</v>
          </cell>
          <cell r="D396">
            <v>210</v>
          </cell>
          <cell r="F396">
            <v>684081</v>
          </cell>
        </row>
        <row r="397">
          <cell r="A397">
            <v>684084</v>
          </cell>
          <cell r="B397" t="str">
            <v>Little Treasures Nurseries Holbeach Ltd</v>
          </cell>
          <cell r="C397">
            <v>0</v>
          </cell>
          <cell r="D397">
            <v>2100</v>
          </cell>
          <cell r="E397">
            <v>840</v>
          </cell>
          <cell r="F397">
            <v>684084</v>
          </cell>
        </row>
        <row r="398">
          <cell r="A398">
            <v>684085</v>
          </cell>
          <cell r="B398" t="str">
            <v xml:space="preserve">Busy Bees PreSchool </v>
          </cell>
          <cell r="C398">
            <v>0</v>
          </cell>
          <cell r="D398">
            <v>1386</v>
          </cell>
          <cell r="F398">
            <v>684085</v>
          </cell>
        </row>
        <row r="399">
          <cell r="A399">
            <v>684089</v>
          </cell>
          <cell r="B399" t="str">
            <v>Highgate Nursery</v>
          </cell>
          <cell r="C399">
            <v>0</v>
          </cell>
          <cell r="D399">
            <v>3922</v>
          </cell>
          <cell r="E399">
            <v>1836</v>
          </cell>
          <cell r="F399">
            <v>684089</v>
          </cell>
        </row>
        <row r="400">
          <cell r="A400">
            <v>684090</v>
          </cell>
          <cell r="B400" t="str">
            <v>Mon Ami Children's Nursery (Wragby)</v>
          </cell>
          <cell r="C400">
            <v>0</v>
          </cell>
          <cell r="D400">
            <v>5768</v>
          </cell>
          <cell r="E400">
            <v>1050</v>
          </cell>
          <cell r="F400">
            <v>684090</v>
          </cell>
        </row>
        <row r="401">
          <cell r="A401">
            <v>684092</v>
          </cell>
          <cell r="B401" t="str">
            <v xml:space="preserve">Edwards Montessori Daycare Nursery </v>
          </cell>
          <cell r="C401">
            <v>0</v>
          </cell>
          <cell r="D401">
            <v>2622</v>
          </cell>
          <cell r="E401">
            <v>1224</v>
          </cell>
          <cell r="F401">
            <v>684092</v>
          </cell>
        </row>
        <row r="402">
          <cell r="A402">
            <v>684093</v>
          </cell>
          <cell r="B402" t="str">
            <v>Emma Altham and Victoria Banfield</v>
          </cell>
          <cell r="C402">
            <v>0</v>
          </cell>
          <cell r="D402">
            <v>2450</v>
          </cell>
          <cell r="F402">
            <v>684093</v>
          </cell>
        </row>
        <row r="403">
          <cell r="A403">
            <v>684095</v>
          </cell>
          <cell r="B403" t="str">
            <v xml:space="preserve">Happy Bunnies </v>
          </cell>
          <cell r="C403">
            <v>0</v>
          </cell>
          <cell r="D403">
            <v>42</v>
          </cell>
          <cell r="E403">
            <v>182</v>
          </cell>
          <cell r="F403">
            <v>684095</v>
          </cell>
        </row>
        <row r="404">
          <cell r="A404">
            <v>684097</v>
          </cell>
          <cell r="B404" t="str">
            <v xml:space="preserve">Claire Leonard </v>
          </cell>
          <cell r="C404">
            <v>0</v>
          </cell>
          <cell r="D404">
            <v>192</v>
          </cell>
          <cell r="F404">
            <v>684097</v>
          </cell>
        </row>
        <row r="405">
          <cell r="A405">
            <v>684099</v>
          </cell>
          <cell r="B405" t="str">
            <v>Rebecca Barratt @ messy hands childcare</v>
          </cell>
          <cell r="C405">
            <v>0</v>
          </cell>
          <cell r="D405">
            <v>420</v>
          </cell>
          <cell r="F405">
            <v>684099</v>
          </cell>
        </row>
        <row r="406">
          <cell r="A406">
            <v>684100</v>
          </cell>
          <cell r="B406" t="str">
            <v>Sharon Newby Registered Childminder</v>
          </cell>
          <cell r="C406">
            <v>0</v>
          </cell>
          <cell r="D406">
            <v>210</v>
          </cell>
          <cell r="F406">
            <v>684100</v>
          </cell>
        </row>
        <row r="407">
          <cell r="A407">
            <v>684102</v>
          </cell>
          <cell r="B407" t="str">
            <v>Joanne Marriott</v>
          </cell>
          <cell r="C407">
            <v>0</v>
          </cell>
          <cell r="D407">
            <v>210</v>
          </cell>
          <cell r="F407">
            <v>684102</v>
          </cell>
        </row>
        <row r="408">
          <cell r="A408">
            <v>684106</v>
          </cell>
          <cell r="B408" t="str">
            <v xml:space="preserve">Limes Play and Learn Limited </v>
          </cell>
          <cell r="C408">
            <v>0</v>
          </cell>
          <cell r="D408">
            <v>7794</v>
          </cell>
          <cell r="E408">
            <v>2568</v>
          </cell>
          <cell r="F408">
            <v>684106</v>
          </cell>
        </row>
        <row r="409">
          <cell r="A409">
            <v>684107</v>
          </cell>
          <cell r="B409" t="str">
            <v>Carousel Nursery</v>
          </cell>
          <cell r="C409">
            <v>0</v>
          </cell>
          <cell r="D409">
            <v>3038</v>
          </cell>
          <cell r="E409">
            <v>840</v>
          </cell>
          <cell r="F409">
            <v>684107</v>
          </cell>
        </row>
        <row r="410">
          <cell r="A410">
            <v>684108</v>
          </cell>
          <cell r="B410" t="str">
            <v xml:space="preserve">Louise Stamp </v>
          </cell>
          <cell r="C410">
            <v>0</v>
          </cell>
          <cell r="D410">
            <v>63</v>
          </cell>
          <cell r="F410">
            <v>684108</v>
          </cell>
        </row>
        <row r="411">
          <cell r="A411">
            <v>684109</v>
          </cell>
          <cell r="B411" t="str">
            <v xml:space="preserve">Dancing Daffodils </v>
          </cell>
          <cell r="C411">
            <v>0</v>
          </cell>
          <cell r="E411">
            <v>840</v>
          </cell>
          <cell r="F411">
            <v>684109</v>
          </cell>
        </row>
        <row r="412">
          <cell r="A412">
            <v>684111</v>
          </cell>
          <cell r="B412" t="str">
            <v>Wiggles and Giggles</v>
          </cell>
          <cell r="C412">
            <v>0</v>
          </cell>
          <cell r="D412">
            <v>1080</v>
          </cell>
          <cell r="F412">
            <v>684111</v>
          </cell>
        </row>
        <row r="413">
          <cell r="A413">
            <v>684112</v>
          </cell>
          <cell r="B413" t="str">
            <v>LITTLE FRIENDS CHILDCARE</v>
          </cell>
          <cell r="C413">
            <v>0</v>
          </cell>
          <cell r="D413">
            <v>84</v>
          </cell>
          <cell r="E413">
            <v>192</v>
          </cell>
          <cell r="F413">
            <v>684112</v>
          </cell>
        </row>
        <row r="414">
          <cell r="A414">
            <v>684113</v>
          </cell>
          <cell r="B414" t="str">
            <v>Penny Gillyett</v>
          </cell>
          <cell r="C414">
            <v>0</v>
          </cell>
          <cell r="E414">
            <v>192</v>
          </cell>
          <cell r="F414">
            <v>684113</v>
          </cell>
        </row>
        <row r="415">
          <cell r="A415">
            <v>684116</v>
          </cell>
          <cell r="B415" t="str">
            <v>Julie Ann Roe</v>
          </cell>
          <cell r="C415">
            <v>0</v>
          </cell>
          <cell r="D415">
            <v>192</v>
          </cell>
          <cell r="F415">
            <v>684116</v>
          </cell>
        </row>
        <row r="416">
          <cell r="A416">
            <v>684118</v>
          </cell>
          <cell r="B416" t="str">
            <v>Buttons Kindergarten</v>
          </cell>
          <cell r="C416">
            <v>0</v>
          </cell>
          <cell r="D416">
            <v>2988</v>
          </cell>
          <cell r="E416">
            <v>1253</v>
          </cell>
          <cell r="F416">
            <v>684118</v>
          </cell>
        </row>
        <row r="417">
          <cell r="A417">
            <v>684119</v>
          </cell>
          <cell r="B417" t="str">
            <v>Willows Childcare</v>
          </cell>
          <cell r="C417">
            <v>0</v>
          </cell>
          <cell r="D417">
            <v>42</v>
          </cell>
          <cell r="F417">
            <v>684119</v>
          </cell>
        </row>
        <row r="418">
          <cell r="A418">
            <v>684120</v>
          </cell>
          <cell r="B418" t="str">
            <v>Little Explorers Nurseries Ltd Boston</v>
          </cell>
          <cell r="C418">
            <v>0</v>
          </cell>
          <cell r="D418">
            <v>2850</v>
          </cell>
          <cell r="E418">
            <v>2082</v>
          </cell>
          <cell r="F418">
            <v>684120</v>
          </cell>
        </row>
        <row r="419">
          <cell r="A419">
            <v>684122</v>
          </cell>
          <cell r="B419" t="str">
            <v>Lou's Little Explorers</v>
          </cell>
          <cell r="C419">
            <v>0</v>
          </cell>
          <cell r="D419">
            <v>402</v>
          </cell>
          <cell r="F419">
            <v>684122</v>
          </cell>
        </row>
        <row r="420">
          <cell r="A420">
            <v>684125</v>
          </cell>
          <cell r="B420" t="str">
            <v>Serendipity's Day Nursery</v>
          </cell>
          <cell r="C420">
            <v>0</v>
          </cell>
          <cell r="D420">
            <v>2010</v>
          </cell>
          <cell r="E420">
            <v>1662</v>
          </cell>
          <cell r="F420">
            <v>684125</v>
          </cell>
        </row>
        <row r="421">
          <cell r="A421">
            <v>684127</v>
          </cell>
          <cell r="B421" t="str">
            <v xml:space="preserve">Karen Clarke </v>
          </cell>
          <cell r="C421">
            <v>0</v>
          </cell>
          <cell r="E421">
            <v>192</v>
          </cell>
          <cell r="F421">
            <v>684127</v>
          </cell>
        </row>
        <row r="422">
          <cell r="A422">
            <v>684130</v>
          </cell>
          <cell r="B422" t="str">
            <v>Little Lions Nursery Ltd</v>
          </cell>
          <cell r="C422">
            <v>0</v>
          </cell>
          <cell r="D422">
            <v>1050</v>
          </cell>
          <cell r="E422">
            <v>1260</v>
          </cell>
          <cell r="F422">
            <v>684130</v>
          </cell>
        </row>
        <row r="423">
          <cell r="A423">
            <v>684132</v>
          </cell>
          <cell r="B423" t="str">
            <v xml:space="preserve">Vicky Jackson </v>
          </cell>
          <cell r="C423">
            <v>0</v>
          </cell>
          <cell r="E423">
            <v>210</v>
          </cell>
          <cell r="F423">
            <v>684132</v>
          </cell>
        </row>
        <row r="424">
          <cell r="A424">
            <v>684135</v>
          </cell>
          <cell r="B424" t="str">
            <v xml:space="preserve">Suzanne Jane Swann </v>
          </cell>
          <cell r="C424">
            <v>0</v>
          </cell>
          <cell r="E424">
            <v>112</v>
          </cell>
          <cell r="F424">
            <v>684135</v>
          </cell>
        </row>
        <row r="425">
          <cell r="A425">
            <v>684136</v>
          </cell>
          <cell r="B425" t="str">
            <v xml:space="preserve">Joanne Adcock </v>
          </cell>
          <cell r="C425">
            <v>0</v>
          </cell>
          <cell r="D425">
            <v>105</v>
          </cell>
          <cell r="F425">
            <v>684136</v>
          </cell>
        </row>
        <row r="426">
          <cell r="A426">
            <v>684141</v>
          </cell>
          <cell r="B426" t="str">
            <v>Joanne Bolton</v>
          </cell>
          <cell r="C426">
            <v>0</v>
          </cell>
          <cell r="D426">
            <v>42</v>
          </cell>
          <cell r="F426">
            <v>684141</v>
          </cell>
        </row>
        <row r="427">
          <cell r="A427">
            <v>684142</v>
          </cell>
          <cell r="B427" t="str">
            <v>Mrs Claire Applewhite</v>
          </cell>
          <cell r="C427">
            <v>0</v>
          </cell>
          <cell r="D427">
            <v>210</v>
          </cell>
          <cell r="F427">
            <v>684142</v>
          </cell>
        </row>
        <row r="428">
          <cell r="A428">
            <v>684144</v>
          </cell>
          <cell r="B428" t="str">
            <v xml:space="preserve">Ann Mayer </v>
          </cell>
          <cell r="C428">
            <v>0</v>
          </cell>
          <cell r="D428">
            <v>119</v>
          </cell>
          <cell r="F428">
            <v>684144</v>
          </cell>
        </row>
        <row r="429">
          <cell r="A429">
            <v>684146</v>
          </cell>
          <cell r="B429" t="str">
            <v>Little Loulou's Childcare</v>
          </cell>
          <cell r="C429">
            <v>0</v>
          </cell>
          <cell r="E429">
            <v>420</v>
          </cell>
          <cell r="F429">
            <v>684146</v>
          </cell>
        </row>
        <row r="430">
          <cell r="A430">
            <v>684147</v>
          </cell>
          <cell r="B430" t="str">
            <v>Little Cherubs Day Nursery</v>
          </cell>
          <cell r="C430">
            <v>0</v>
          </cell>
          <cell r="D430">
            <v>630</v>
          </cell>
          <cell r="E430">
            <v>1452</v>
          </cell>
          <cell r="F430">
            <v>684147</v>
          </cell>
        </row>
        <row r="431">
          <cell r="A431">
            <v>684148</v>
          </cell>
          <cell r="B431" t="str">
            <v>Little Sparkles Childminding</v>
          </cell>
          <cell r="C431">
            <v>0</v>
          </cell>
          <cell r="E431">
            <v>210</v>
          </cell>
          <cell r="F431">
            <v>684148</v>
          </cell>
        </row>
        <row r="432">
          <cell r="A432">
            <v>684149</v>
          </cell>
          <cell r="B432" t="str">
            <v>Small Bears Childminding</v>
          </cell>
          <cell r="C432">
            <v>0</v>
          </cell>
          <cell r="E432">
            <v>42</v>
          </cell>
          <cell r="F432">
            <v>684149</v>
          </cell>
        </row>
        <row r="433">
          <cell r="A433">
            <v>684150</v>
          </cell>
          <cell r="B433" t="str">
            <v xml:space="preserve">Enya's Childcare </v>
          </cell>
          <cell r="C433">
            <v>0</v>
          </cell>
          <cell r="E433">
            <v>96</v>
          </cell>
          <cell r="F433">
            <v>684150</v>
          </cell>
        </row>
        <row r="434">
          <cell r="A434">
            <v>684151</v>
          </cell>
          <cell r="B434" t="str">
            <v xml:space="preserve">June White </v>
          </cell>
          <cell r="C434">
            <v>0</v>
          </cell>
          <cell r="E434">
            <v>840</v>
          </cell>
          <cell r="F434">
            <v>684151</v>
          </cell>
        </row>
        <row r="435">
          <cell r="A435">
            <v>684155</v>
          </cell>
          <cell r="B435" t="str">
            <v xml:space="preserve">Emma Harvey </v>
          </cell>
          <cell r="C435">
            <v>0</v>
          </cell>
          <cell r="D435">
            <v>84</v>
          </cell>
          <cell r="F435">
            <v>684155</v>
          </cell>
        </row>
        <row r="436">
          <cell r="A436">
            <v>684156</v>
          </cell>
          <cell r="B436" t="str">
            <v>Linda Turczyn Childminding Services</v>
          </cell>
          <cell r="C436">
            <v>0</v>
          </cell>
          <cell r="D436">
            <v>126</v>
          </cell>
          <cell r="E436">
            <v>63</v>
          </cell>
          <cell r="F436">
            <v>684156</v>
          </cell>
        </row>
        <row r="437">
          <cell r="A437">
            <v>684157</v>
          </cell>
          <cell r="B437" t="str">
            <v xml:space="preserve">Angela Pereira's Childminding </v>
          </cell>
          <cell r="C437">
            <v>0</v>
          </cell>
          <cell r="D437">
            <v>192</v>
          </cell>
          <cell r="E437">
            <v>576</v>
          </cell>
          <cell r="F437">
            <v>684157</v>
          </cell>
        </row>
        <row r="438">
          <cell r="A438">
            <v>684158</v>
          </cell>
          <cell r="B438" t="str">
            <v xml:space="preserve">TJ's Childminding </v>
          </cell>
          <cell r="C438">
            <v>0</v>
          </cell>
          <cell r="D438">
            <v>210</v>
          </cell>
          <cell r="F438">
            <v>684158</v>
          </cell>
        </row>
        <row r="439">
          <cell r="A439">
            <v>684159</v>
          </cell>
          <cell r="B439" t="str">
            <v xml:space="preserve">Leanne Coles </v>
          </cell>
          <cell r="C439">
            <v>0</v>
          </cell>
          <cell r="D439">
            <v>84</v>
          </cell>
          <cell r="F439">
            <v>684159</v>
          </cell>
        </row>
        <row r="440">
          <cell r="A440">
            <v>684164</v>
          </cell>
          <cell r="B440" t="str">
            <v xml:space="preserve">Bambinos Tracy Santoro Childminding </v>
          </cell>
          <cell r="C440">
            <v>0</v>
          </cell>
          <cell r="D440">
            <v>42</v>
          </cell>
          <cell r="F440">
            <v>684164</v>
          </cell>
        </row>
        <row r="441">
          <cell r="A441">
            <v>684165</v>
          </cell>
          <cell r="B441" t="str">
            <v xml:space="preserve">Carolyn Rogers </v>
          </cell>
          <cell r="C441">
            <v>0</v>
          </cell>
          <cell r="D441">
            <v>126</v>
          </cell>
          <cell r="F441">
            <v>684165</v>
          </cell>
        </row>
        <row r="442">
          <cell r="A442">
            <v>684166</v>
          </cell>
          <cell r="B442" t="str">
            <v xml:space="preserve">Maria Meira </v>
          </cell>
          <cell r="C442">
            <v>0</v>
          </cell>
          <cell r="D442">
            <v>210</v>
          </cell>
          <cell r="F442">
            <v>684166</v>
          </cell>
        </row>
        <row r="443">
          <cell r="A443">
            <v>684168</v>
          </cell>
          <cell r="B443" t="str">
            <v>Sophie Ware</v>
          </cell>
          <cell r="C443">
            <v>0</v>
          </cell>
          <cell r="E443">
            <v>210</v>
          </cell>
          <cell r="F443">
            <v>684168</v>
          </cell>
        </row>
        <row r="444">
          <cell r="A444">
            <v>684169</v>
          </cell>
          <cell r="B444" t="str">
            <v>Ms. Diane Brotherton</v>
          </cell>
          <cell r="C444">
            <v>0</v>
          </cell>
          <cell r="D444">
            <v>84</v>
          </cell>
          <cell r="F444">
            <v>684169</v>
          </cell>
        </row>
        <row r="445">
          <cell r="A445">
            <v>684036</v>
          </cell>
          <cell r="B445" t="str">
            <v>Sue Williams childminder</v>
          </cell>
          <cell r="E445">
            <v>210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ing payment "/>
      <sheetName val="Schools Data"/>
      <sheetName val="SD"/>
      <sheetName val="Cap"/>
      <sheetName val="Agg"/>
      <sheetName val="NAC"/>
      <sheetName val="Deprivation"/>
      <sheetName val="Lookup"/>
      <sheetName val="Sheet3"/>
      <sheetName val="Maintained"/>
      <sheetName val="Academy"/>
    </sheetNames>
    <sheetDataSet>
      <sheetData sheetId="0"/>
      <sheetData sheetId="1">
        <row r="1">
          <cell r="A1" t="str">
            <v>DfE Number</v>
          </cell>
          <cell r="B1" t="str">
            <v>School Name</v>
          </cell>
          <cell r="C1" t="str">
            <v>NOR</v>
          </cell>
          <cell r="D1" t="str">
            <v>EYPP Hours</v>
          </cell>
          <cell r="E1" t="str">
            <v>3 or 4 Year old</v>
          </cell>
          <cell r="F1" t="str">
            <v>2 Year old</v>
          </cell>
        </row>
        <row r="2">
          <cell r="A2">
            <v>9251001</v>
          </cell>
          <cell r="B2" t="str">
            <v>Grantham Wyndham Park Nursery School</v>
          </cell>
          <cell r="C2">
            <v>107</v>
          </cell>
          <cell r="D2">
            <v>1950</v>
          </cell>
          <cell r="E2">
            <v>20865</v>
          </cell>
          <cell r="G2">
            <v>9251001</v>
          </cell>
        </row>
        <row r="3">
          <cell r="A3">
            <v>9251005</v>
          </cell>
          <cell r="B3" t="str">
            <v>Lincoln, St. Giles Nursery School</v>
          </cell>
          <cell r="C3">
            <v>123</v>
          </cell>
          <cell r="D3">
            <v>7215</v>
          </cell>
          <cell r="E3">
            <v>20865</v>
          </cell>
          <cell r="F3">
            <v>3120</v>
          </cell>
          <cell r="G3">
            <v>9251005</v>
          </cell>
        </row>
        <row r="4">
          <cell r="A4">
            <v>9251010</v>
          </cell>
          <cell r="B4" t="str">
            <v>Lincoln Kingsdown Nursery School</v>
          </cell>
          <cell r="C4">
            <v>105</v>
          </cell>
          <cell r="D4">
            <v>3120</v>
          </cell>
          <cell r="E4">
            <v>17355</v>
          </cell>
          <cell r="F4">
            <v>3120</v>
          </cell>
          <cell r="G4">
            <v>9251010</v>
          </cell>
        </row>
        <row r="5">
          <cell r="A5">
            <v>9251011</v>
          </cell>
          <cell r="B5" t="str">
            <v>Gainsborough Nursery School</v>
          </cell>
          <cell r="C5">
            <v>130</v>
          </cell>
          <cell r="D5">
            <v>6435</v>
          </cell>
          <cell r="E5">
            <v>20124</v>
          </cell>
          <cell r="F5">
            <v>4875</v>
          </cell>
          <cell r="G5">
            <v>9251011</v>
          </cell>
        </row>
        <row r="6">
          <cell r="A6">
            <v>9251012</v>
          </cell>
          <cell r="B6" t="str">
            <v>Boston Nursery School</v>
          </cell>
          <cell r="C6">
            <v>112</v>
          </cell>
          <cell r="D6">
            <v>3393</v>
          </cell>
          <cell r="E6">
            <v>19227</v>
          </cell>
          <cell r="F6">
            <v>2262</v>
          </cell>
          <cell r="G6">
            <v>9251012</v>
          </cell>
        </row>
        <row r="7">
          <cell r="A7">
            <v>9252003</v>
          </cell>
          <cell r="B7" t="str">
            <v>Billingborough CP</v>
          </cell>
          <cell r="C7">
            <v>18</v>
          </cell>
          <cell r="D7">
            <v>390</v>
          </cell>
          <cell r="E7">
            <v>3477.5</v>
          </cell>
          <cell r="G7">
            <v>9252003</v>
          </cell>
        </row>
        <row r="8">
          <cell r="A8">
            <v>9252005</v>
          </cell>
          <cell r="B8" t="str">
            <v>Mablethorpe Primary Academy</v>
          </cell>
          <cell r="C8">
            <v>26</v>
          </cell>
          <cell r="D8">
            <v>1755</v>
          </cell>
          <cell r="E8">
            <v>5070</v>
          </cell>
          <cell r="G8">
            <v>9252005</v>
          </cell>
        </row>
        <row r="9">
          <cell r="A9">
            <v>9252025</v>
          </cell>
          <cell r="B9" t="str">
            <v>Helpringham School</v>
          </cell>
          <cell r="C9">
            <v>14</v>
          </cell>
          <cell r="D9">
            <v>975</v>
          </cell>
          <cell r="E9">
            <v>2535</v>
          </cell>
          <cell r="G9">
            <v>9252025</v>
          </cell>
        </row>
        <row r="10">
          <cell r="A10">
            <v>9252034</v>
          </cell>
          <cell r="B10" t="str">
            <v>OSBOURNBY PRIMARY SCHOOL</v>
          </cell>
          <cell r="C10">
            <v>4</v>
          </cell>
          <cell r="D10">
            <v>0</v>
          </cell>
          <cell r="E10">
            <v>780</v>
          </cell>
          <cell r="G10">
            <v>9252034</v>
          </cell>
        </row>
        <row r="11">
          <cell r="A11">
            <v>9252035</v>
          </cell>
          <cell r="B11" t="str">
            <v>Ingoldsby Academy</v>
          </cell>
          <cell r="C11">
            <v>6</v>
          </cell>
          <cell r="D11">
            <v>13</v>
          </cell>
          <cell r="E11">
            <v>604.5</v>
          </cell>
          <cell r="G11">
            <v>9252035</v>
          </cell>
        </row>
        <row r="12">
          <cell r="A12">
            <v>9252038</v>
          </cell>
          <cell r="B12" t="str">
            <v>Sleaford Church Lane Primary School</v>
          </cell>
          <cell r="C12">
            <v>72</v>
          </cell>
          <cell r="D12">
            <v>780</v>
          </cell>
          <cell r="E12">
            <v>10998</v>
          </cell>
          <cell r="F12">
            <v>2925</v>
          </cell>
          <cell r="G12">
            <v>9252038</v>
          </cell>
        </row>
        <row r="13">
          <cell r="A13">
            <v>9252057</v>
          </cell>
          <cell r="B13" t="str">
            <v>Fosse Way Academy</v>
          </cell>
          <cell r="C13">
            <v>66</v>
          </cell>
          <cell r="D13">
            <v>1170</v>
          </cell>
          <cell r="E13">
            <v>12675</v>
          </cell>
          <cell r="G13">
            <v>9252057</v>
          </cell>
        </row>
        <row r="14">
          <cell r="A14">
            <v>9252065</v>
          </cell>
          <cell r="B14" t="str">
            <v>Market Deeping Community Primary School</v>
          </cell>
          <cell r="C14">
            <v>26</v>
          </cell>
          <cell r="D14">
            <v>1170</v>
          </cell>
          <cell r="E14">
            <v>4914</v>
          </cell>
          <cell r="G14">
            <v>9252065</v>
          </cell>
        </row>
        <row r="15">
          <cell r="A15">
            <v>9252066</v>
          </cell>
          <cell r="B15" t="str">
            <v>The Bluecoat School</v>
          </cell>
          <cell r="C15">
            <v>56</v>
          </cell>
          <cell r="D15">
            <v>1950</v>
          </cell>
          <cell r="E15">
            <v>8580</v>
          </cell>
          <cell r="F15">
            <v>2340</v>
          </cell>
          <cell r="G15">
            <v>9252066</v>
          </cell>
        </row>
        <row r="16">
          <cell r="A16">
            <v>9252094</v>
          </cell>
          <cell r="B16" t="str">
            <v>KIRTON PRIMARY SCHOOL</v>
          </cell>
          <cell r="C16">
            <v>48</v>
          </cell>
          <cell r="D16">
            <v>1755</v>
          </cell>
          <cell r="E16">
            <v>9015.5</v>
          </cell>
          <cell r="G16">
            <v>9252094</v>
          </cell>
        </row>
        <row r="17">
          <cell r="A17">
            <v>9252095</v>
          </cell>
          <cell r="B17" t="str">
            <v>Long Sutton Primary</v>
          </cell>
          <cell r="C17">
            <v>30</v>
          </cell>
          <cell r="D17">
            <v>390</v>
          </cell>
          <cell r="E17">
            <v>4875</v>
          </cell>
          <cell r="G17">
            <v>9252095</v>
          </cell>
        </row>
        <row r="18">
          <cell r="A18">
            <v>9252109</v>
          </cell>
          <cell r="B18" t="str">
            <v>St Paul's C.P School and Nursery</v>
          </cell>
          <cell r="C18">
            <v>40</v>
          </cell>
          <cell r="D18">
            <v>1170</v>
          </cell>
          <cell r="E18">
            <v>7722</v>
          </cell>
          <cell r="G18">
            <v>9252109</v>
          </cell>
        </row>
        <row r="19">
          <cell r="A19">
            <v>9252114</v>
          </cell>
          <cell r="B19" t="str">
            <v>The Spalding Monkshouse Primary School</v>
          </cell>
          <cell r="C19">
            <v>51</v>
          </cell>
          <cell r="D19">
            <v>195</v>
          </cell>
          <cell r="E19">
            <v>9945</v>
          </cell>
          <cell r="G19">
            <v>9252114</v>
          </cell>
        </row>
        <row r="20">
          <cell r="A20">
            <v>9252120</v>
          </cell>
          <cell r="B20" t="str">
            <v>Lincoln The Sir Francis Hill C Primary</v>
          </cell>
          <cell r="C20">
            <v>47</v>
          </cell>
          <cell r="D20">
            <v>195</v>
          </cell>
          <cell r="E20">
            <v>8931</v>
          </cell>
          <cell r="G20">
            <v>9252120</v>
          </cell>
        </row>
        <row r="21">
          <cell r="A21">
            <v>9252122</v>
          </cell>
          <cell r="B21" t="str">
            <v>Bracebridge Infant and Nursery Sch</v>
          </cell>
          <cell r="C21">
            <v>42</v>
          </cell>
          <cell r="D21">
            <v>585</v>
          </cell>
          <cell r="E21">
            <v>8190</v>
          </cell>
          <cell r="G21">
            <v>9252122</v>
          </cell>
        </row>
        <row r="22">
          <cell r="A22">
            <v>9252124</v>
          </cell>
          <cell r="B22" t="str">
            <v>Lincoln Monks Abbey Primary School</v>
          </cell>
          <cell r="C22">
            <v>53</v>
          </cell>
          <cell r="D22">
            <v>2145</v>
          </cell>
          <cell r="E22">
            <v>10335</v>
          </cell>
          <cell r="G22">
            <v>9252124</v>
          </cell>
        </row>
        <row r="23">
          <cell r="A23">
            <v>9252135</v>
          </cell>
          <cell r="B23" t="str">
            <v>Woodlands Infant &amp; Nursery School</v>
          </cell>
          <cell r="C23">
            <v>51</v>
          </cell>
          <cell r="D23">
            <v>2535</v>
          </cell>
          <cell r="E23">
            <v>9945</v>
          </cell>
          <cell r="G23">
            <v>9252135</v>
          </cell>
        </row>
        <row r="24">
          <cell r="A24">
            <v>9252153</v>
          </cell>
          <cell r="B24" t="str">
            <v>Fulstow Community Primary School</v>
          </cell>
          <cell r="C24">
            <v>1</v>
          </cell>
          <cell r="D24">
            <v>0</v>
          </cell>
          <cell r="E24">
            <v>195</v>
          </cell>
          <cell r="G24">
            <v>9252153</v>
          </cell>
        </row>
        <row r="25">
          <cell r="A25">
            <v>9252161</v>
          </cell>
          <cell r="B25" t="str">
            <v>Hogsthorpe Community Primary Academy</v>
          </cell>
          <cell r="C25">
            <v>2</v>
          </cell>
          <cell r="D25">
            <v>0</v>
          </cell>
          <cell r="E25">
            <v>390</v>
          </cell>
          <cell r="G25">
            <v>9252161</v>
          </cell>
        </row>
        <row r="26">
          <cell r="A26">
            <v>9252170</v>
          </cell>
          <cell r="B26" t="str">
            <v>Louth Eastfield Infants' and Nursery Sch</v>
          </cell>
          <cell r="C26">
            <v>94</v>
          </cell>
          <cell r="D26">
            <v>5655</v>
          </cell>
          <cell r="E26">
            <v>18330</v>
          </cell>
          <cell r="G26">
            <v>9252170</v>
          </cell>
        </row>
        <row r="27">
          <cell r="A27">
            <v>9252174</v>
          </cell>
          <cell r="B27" t="str">
            <v>Marshchapel Primary School</v>
          </cell>
          <cell r="C27">
            <v>14</v>
          </cell>
          <cell r="D27">
            <v>0</v>
          </cell>
          <cell r="E27">
            <v>2730</v>
          </cell>
          <cell r="G27">
            <v>9252174</v>
          </cell>
        </row>
        <row r="28">
          <cell r="A28">
            <v>9252175</v>
          </cell>
          <cell r="B28" t="str">
            <v>Marton  Primary School</v>
          </cell>
          <cell r="C28">
            <v>10</v>
          </cell>
          <cell r="D28">
            <v>0</v>
          </cell>
          <cell r="E28">
            <v>1677</v>
          </cell>
          <cell r="G28">
            <v>9252175</v>
          </cell>
        </row>
        <row r="29">
          <cell r="A29">
            <v>9252177</v>
          </cell>
          <cell r="B29" t="str">
            <v>Morton Trentside Primary School</v>
          </cell>
          <cell r="C29">
            <v>23</v>
          </cell>
          <cell r="D29">
            <v>0</v>
          </cell>
          <cell r="E29">
            <v>4251</v>
          </cell>
          <cell r="G29">
            <v>9252177</v>
          </cell>
        </row>
        <row r="30">
          <cell r="A30">
            <v>9252179</v>
          </cell>
          <cell r="B30" t="str">
            <v>New Leake Primary School</v>
          </cell>
          <cell r="C30">
            <v>3</v>
          </cell>
          <cell r="D30">
            <v>0</v>
          </cell>
          <cell r="E30">
            <v>585</v>
          </cell>
          <cell r="G30">
            <v>9252179</v>
          </cell>
        </row>
        <row r="31">
          <cell r="A31">
            <v>9252181</v>
          </cell>
          <cell r="B31" t="str">
            <v>Normanby-by-Spital Primary School</v>
          </cell>
          <cell r="C31">
            <v>8</v>
          </cell>
          <cell r="D31">
            <v>0</v>
          </cell>
          <cell r="E31">
            <v>1560</v>
          </cell>
          <cell r="G31">
            <v>9252181</v>
          </cell>
        </row>
        <row r="32">
          <cell r="A32">
            <v>9252182</v>
          </cell>
          <cell r="B32" t="str">
            <v>KELSEY PRIMARY SCHOOL</v>
          </cell>
          <cell r="C32">
            <v>23</v>
          </cell>
          <cell r="D32">
            <v>0</v>
          </cell>
          <cell r="E32">
            <v>4127.5</v>
          </cell>
          <cell r="G32">
            <v>9252182</v>
          </cell>
        </row>
        <row r="33">
          <cell r="A33">
            <v>9252190</v>
          </cell>
          <cell r="B33" t="str">
            <v>Skegness Infant Academy</v>
          </cell>
          <cell r="C33">
            <v>46</v>
          </cell>
          <cell r="D33">
            <v>3510</v>
          </cell>
          <cell r="E33">
            <v>8970</v>
          </cell>
          <cell r="G33">
            <v>9252190</v>
          </cell>
        </row>
        <row r="34">
          <cell r="A34">
            <v>9252191</v>
          </cell>
          <cell r="B34" t="str">
            <v>SKEGNESS SEATHORNE PRIMARY SCHOOL</v>
          </cell>
          <cell r="C34">
            <v>34</v>
          </cell>
          <cell r="D34">
            <v>2340</v>
          </cell>
          <cell r="E34">
            <v>6630</v>
          </cell>
          <cell r="G34">
            <v>9252191</v>
          </cell>
        </row>
        <row r="35">
          <cell r="A35">
            <v>9252201</v>
          </cell>
          <cell r="B35" t="str">
            <v>TOYNTON ALL SAINTS PRIMARY SCHOOL</v>
          </cell>
          <cell r="C35">
            <v>16</v>
          </cell>
          <cell r="D35">
            <v>0</v>
          </cell>
          <cell r="E35">
            <v>3120</v>
          </cell>
          <cell r="G35">
            <v>9252201</v>
          </cell>
        </row>
        <row r="36">
          <cell r="A36">
            <v>9252208</v>
          </cell>
          <cell r="B36" t="str">
            <v>Hillcrest Early Years Academy</v>
          </cell>
          <cell r="C36">
            <v>52</v>
          </cell>
          <cell r="D36">
            <v>2925</v>
          </cell>
          <cell r="E36">
            <v>10140</v>
          </cell>
          <cell r="G36">
            <v>9252208</v>
          </cell>
        </row>
        <row r="37">
          <cell r="A37">
            <v>9252224</v>
          </cell>
          <cell r="B37" t="str">
            <v>Ruskington Winchelsea Primary School</v>
          </cell>
          <cell r="C37">
            <v>17</v>
          </cell>
          <cell r="D37">
            <v>390</v>
          </cell>
          <cell r="E37">
            <v>3315</v>
          </cell>
          <cell r="G37">
            <v>9252224</v>
          </cell>
        </row>
        <row r="38">
          <cell r="A38">
            <v>9252234</v>
          </cell>
          <cell r="B38" t="str">
            <v>Carlton Road Academy</v>
          </cell>
          <cell r="C38">
            <v>47</v>
          </cell>
          <cell r="D38">
            <v>1170</v>
          </cell>
          <cell r="E38">
            <v>9165</v>
          </cell>
          <cell r="G38">
            <v>9252234</v>
          </cell>
        </row>
        <row r="39">
          <cell r="A39">
            <v>9252237</v>
          </cell>
          <cell r="B39" t="str">
            <v>Park Academy</v>
          </cell>
          <cell r="C39">
            <v>31</v>
          </cell>
          <cell r="D39">
            <v>858</v>
          </cell>
          <cell r="E39">
            <v>5733</v>
          </cell>
          <cell r="G39">
            <v>9252237</v>
          </cell>
        </row>
        <row r="40">
          <cell r="A40">
            <v>9252239</v>
          </cell>
          <cell r="B40" t="str">
            <v>Staniland Academy</v>
          </cell>
          <cell r="C40">
            <v>42</v>
          </cell>
          <cell r="D40">
            <v>1170</v>
          </cell>
          <cell r="E40">
            <v>8034</v>
          </cell>
          <cell r="G40">
            <v>9252239</v>
          </cell>
        </row>
        <row r="41">
          <cell r="A41">
            <v>9252244</v>
          </cell>
          <cell r="B41" t="str">
            <v>Horncastle Community Primary School</v>
          </cell>
          <cell r="C41">
            <v>47</v>
          </cell>
          <cell r="D41">
            <v>1170</v>
          </cell>
          <cell r="E41">
            <v>9165</v>
          </cell>
          <cell r="G41">
            <v>9252244</v>
          </cell>
        </row>
        <row r="42">
          <cell r="A42">
            <v>9252247</v>
          </cell>
          <cell r="B42" t="str">
            <v>Gainsborough Benjamin Adlard School</v>
          </cell>
          <cell r="C42">
            <v>26</v>
          </cell>
          <cell r="D42">
            <v>2340</v>
          </cell>
          <cell r="E42">
            <v>5031</v>
          </cell>
          <cell r="G42">
            <v>9252247</v>
          </cell>
        </row>
        <row r="43">
          <cell r="A43">
            <v>9253027</v>
          </cell>
          <cell r="B43" t="str">
            <v>The West Grantham Academy St John's</v>
          </cell>
          <cell r="C43">
            <v>46</v>
          </cell>
          <cell r="D43">
            <v>3705</v>
          </cell>
          <cell r="E43">
            <v>8580</v>
          </cell>
          <cell r="F43">
            <v>390</v>
          </cell>
          <cell r="G43">
            <v>9253027</v>
          </cell>
        </row>
        <row r="44">
          <cell r="A44">
            <v>9253047</v>
          </cell>
          <cell r="B44" t="str">
            <v>North Hykeham All Saints CE Primary</v>
          </cell>
          <cell r="C44">
            <v>36</v>
          </cell>
          <cell r="D44">
            <v>0</v>
          </cell>
          <cell r="E44">
            <v>6162</v>
          </cell>
          <cell r="F44">
            <v>585</v>
          </cell>
          <cell r="G44">
            <v>9253047</v>
          </cell>
        </row>
        <row r="45">
          <cell r="A45">
            <v>9253089</v>
          </cell>
          <cell r="B45" t="str">
            <v>Holbeach St Marks CE Primary School</v>
          </cell>
          <cell r="C45">
            <v>7</v>
          </cell>
          <cell r="D45">
            <v>0</v>
          </cell>
          <cell r="E45">
            <v>1326</v>
          </cell>
          <cell r="G45">
            <v>9253089</v>
          </cell>
        </row>
        <row r="46">
          <cell r="A46">
            <v>9253108</v>
          </cell>
          <cell r="B46" t="str">
            <v>Lincoln St Faith's CE Infant School</v>
          </cell>
          <cell r="C46">
            <v>53</v>
          </cell>
          <cell r="D46">
            <v>1495</v>
          </cell>
          <cell r="E46">
            <v>10036</v>
          </cell>
          <cell r="G46">
            <v>9253108</v>
          </cell>
        </row>
        <row r="47">
          <cell r="A47">
            <v>9253111</v>
          </cell>
          <cell r="B47" t="str">
            <v>Lincoln St Peter at Gowts CE Primary</v>
          </cell>
          <cell r="C47">
            <v>44</v>
          </cell>
          <cell r="D47">
            <v>2925</v>
          </cell>
          <cell r="E47">
            <v>8385</v>
          </cell>
          <cell r="F47">
            <v>195</v>
          </cell>
          <cell r="G47">
            <v>9253111</v>
          </cell>
        </row>
        <row r="48">
          <cell r="A48">
            <v>9253116</v>
          </cell>
          <cell r="B48" t="str">
            <v>Binbrook (C of E) Primary School</v>
          </cell>
          <cell r="C48">
            <v>25</v>
          </cell>
          <cell r="D48">
            <v>780</v>
          </cell>
          <cell r="E48">
            <v>2886</v>
          </cell>
          <cell r="F48">
            <v>1716</v>
          </cell>
          <cell r="G48">
            <v>9253116</v>
          </cell>
        </row>
        <row r="49">
          <cell r="A49">
            <v>9253122</v>
          </cell>
          <cell r="B49" t="str">
            <v>Fiskerton C.E Primary School</v>
          </cell>
          <cell r="C49">
            <v>17</v>
          </cell>
          <cell r="D49">
            <v>195</v>
          </cell>
          <cell r="E49">
            <v>2535</v>
          </cell>
          <cell r="G49">
            <v>9253122</v>
          </cell>
        </row>
        <row r="50">
          <cell r="A50">
            <v>9253139</v>
          </cell>
          <cell r="B50" t="str">
            <v>Saxilby C. of E. Primary School</v>
          </cell>
          <cell r="C50">
            <v>28</v>
          </cell>
          <cell r="D50">
            <v>585</v>
          </cell>
          <cell r="E50">
            <v>5460</v>
          </cell>
          <cell r="G50">
            <v>9253139</v>
          </cell>
        </row>
        <row r="51">
          <cell r="A51">
            <v>9253151</v>
          </cell>
          <cell r="B51" t="str">
            <v>ST HELENA'S CHURCH OF ENGLAND SCHOOL</v>
          </cell>
          <cell r="C51">
            <v>9</v>
          </cell>
          <cell r="D51">
            <v>0</v>
          </cell>
          <cell r="E51">
            <v>1599</v>
          </cell>
          <cell r="G51">
            <v>9253151</v>
          </cell>
        </row>
        <row r="52">
          <cell r="A52">
            <v>9253156</v>
          </cell>
          <cell r="B52" t="str">
            <v>Caistor CE and  Methodist Primary School</v>
          </cell>
          <cell r="C52">
            <v>20</v>
          </cell>
          <cell r="D52">
            <v>546</v>
          </cell>
          <cell r="E52">
            <v>3744</v>
          </cell>
          <cell r="G52">
            <v>9253156</v>
          </cell>
        </row>
        <row r="53">
          <cell r="A53">
            <v>9253317</v>
          </cell>
          <cell r="B53" t="str">
            <v>Horbling Browns C. of E. Primary</v>
          </cell>
          <cell r="C53">
            <v>20</v>
          </cell>
          <cell r="D53">
            <v>0</v>
          </cell>
          <cell r="E53">
            <v>3744</v>
          </cell>
          <cell r="G53">
            <v>9253317</v>
          </cell>
        </row>
        <row r="54">
          <cell r="A54">
            <v>9253322</v>
          </cell>
          <cell r="B54" t="str">
            <v>St. Gilbert of Sempringham Church of Eng</v>
          </cell>
          <cell r="C54">
            <v>18</v>
          </cell>
          <cell r="D54">
            <v>0</v>
          </cell>
          <cell r="E54">
            <v>2925</v>
          </cell>
          <cell r="F54">
            <v>559</v>
          </cell>
          <cell r="G54">
            <v>9253322</v>
          </cell>
        </row>
        <row r="55">
          <cell r="A55">
            <v>9253353</v>
          </cell>
          <cell r="B55" t="str">
            <v>Friskney All Saints C of E Aided Primary.</v>
          </cell>
          <cell r="C55">
            <v>18</v>
          </cell>
          <cell r="D55">
            <v>585</v>
          </cell>
          <cell r="E55">
            <v>3510</v>
          </cell>
          <cell r="G55">
            <v>9253353</v>
          </cell>
        </row>
        <row r="56">
          <cell r="A56">
            <v>9253505</v>
          </cell>
          <cell r="B56" t="str">
            <v>Bishop King CE Community Primary School</v>
          </cell>
          <cell r="C56">
            <v>38</v>
          </cell>
          <cell r="D56">
            <v>1365</v>
          </cell>
          <cell r="E56">
            <v>7410</v>
          </cell>
          <cell r="G56">
            <v>9253505</v>
          </cell>
        </row>
        <row r="57">
          <cell r="A57">
            <v>9253508</v>
          </cell>
          <cell r="B57" t="str">
            <v>Lincoln Ermine Primary Academy</v>
          </cell>
          <cell r="C57">
            <v>48</v>
          </cell>
          <cell r="D57">
            <v>3120</v>
          </cell>
          <cell r="E57">
            <v>9360</v>
          </cell>
          <cell r="G57">
            <v>9253508</v>
          </cell>
        </row>
        <row r="58">
          <cell r="A58">
            <v>9253510</v>
          </cell>
          <cell r="B58" t="str">
            <v>Bourne Abbey C of E Primary Academy</v>
          </cell>
          <cell r="C58">
            <v>99</v>
          </cell>
          <cell r="D58">
            <v>780</v>
          </cell>
          <cell r="E58">
            <v>17121</v>
          </cell>
          <cell r="F58">
            <v>2145</v>
          </cell>
          <cell r="G58">
            <v>9253510</v>
          </cell>
        </row>
        <row r="59">
          <cell r="A59">
            <v>9255208</v>
          </cell>
          <cell r="B59" t="str">
            <v>St Andrews C of E Primary School</v>
          </cell>
          <cell r="C59">
            <v>25</v>
          </cell>
          <cell r="D59">
            <v>728</v>
          </cell>
          <cell r="E59">
            <v>4485</v>
          </cell>
          <cell r="F59">
            <v>169</v>
          </cell>
          <cell r="G59">
            <v>9255208</v>
          </cell>
        </row>
        <row r="60">
          <cell r="A60">
            <v>9255212</v>
          </cell>
          <cell r="B60" t="str">
            <v>Washingborough Academy</v>
          </cell>
          <cell r="C60">
            <v>35</v>
          </cell>
          <cell r="D60">
            <v>780</v>
          </cell>
          <cell r="E60">
            <v>6435</v>
          </cell>
          <cell r="G60">
            <v>9255212</v>
          </cell>
        </row>
        <row r="61">
          <cell r="A61">
            <v>9255215</v>
          </cell>
          <cell r="B61" t="str">
            <v>Old Leake Primary and Nursery School</v>
          </cell>
          <cell r="C61">
            <v>29</v>
          </cell>
          <cell r="D61">
            <v>780</v>
          </cell>
          <cell r="E61">
            <v>4953</v>
          </cell>
          <cell r="G61">
            <v>9255215</v>
          </cell>
        </row>
        <row r="62">
          <cell r="A62">
            <v>9255217</v>
          </cell>
          <cell r="B62" t="str">
            <v>Grimoldby Primary</v>
          </cell>
          <cell r="C62">
            <v>34</v>
          </cell>
          <cell r="D62">
            <v>585</v>
          </cell>
          <cell r="E62">
            <v>5694</v>
          </cell>
          <cell r="G62">
            <v>9255217</v>
          </cell>
        </row>
        <row r="63">
          <cell r="A63">
            <v>9255219</v>
          </cell>
          <cell r="B63" t="str">
            <v>Lincoln Lancaster School</v>
          </cell>
          <cell r="C63">
            <v>51</v>
          </cell>
          <cell r="D63">
            <v>2340</v>
          </cell>
          <cell r="E63">
            <v>9945</v>
          </cell>
          <cell r="G63">
            <v>9255219</v>
          </cell>
        </row>
        <row r="64">
          <cell r="A64">
            <v>9255220</v>
          </cell>
          <cell r="B64" t="str">
            <v>Hartsholme Academy</v>
          </cell>
          <cell r="C64">
            <v>49</v>
          </cell>
          <cell r="D64">
            <v>780</v>
          </cell>
          <cell r="E64">
            <v>9555</v>
          </cell>
          <cell r="G64">
            <v>9255220</v>
          </cell>
        </row>
        <row r="65">
          <cell r="A65">
            <v>9255222</v>
          </cell>
          <cell r="B65" t="str">
            <v>Barkston and Syston CE  School</v>
          </cell>
          <cell r="C65">
            <v>9</v>
          </cell>
          <cell r="D65">
            <v>195</v>
          </cell>
          <cell r="E65">
            <v>1755</v>
          </cell>
          <cell r="G65">
            <v>9255222</v>
          </cell>
        </row>
        <row r="66">
          <cell r="A66">
            <v>9255226</v>
          </cell>
          <cell r="B66" t="str">
            <v>Ruskington Chestnut Street Church of England Primary School</v>
          </cell>
          <cell r="C66">
            <v>23</v>
          </cell>
          <cell r="D66">
            <v>747.5</v>
          </cell>
          <cell r="E66">
            <v>4264</v>
          </cell>
          <cell r="G66">
            <v>9255226</v>
          </cell>
        </row>
        <row r="67">
          <cell r="A67">
            <v>9255227</v>
          </cell>
          <cell r="B67" t="str">
            <v>Lincoln Mount Street Academy</v>
          </cell>
          <cell r="C67">
            <v>70</v>
          </cell>
          <cell r="D67">
            <v>2613</v>
          </cell>
          <cell r="E67">
            <v>13143</v>
          </cell>
          <cell r="G67">
            <v>9255227</v>
          </cell>
        </row>
        <row r="68">
          <cell r="A68">
            <v>9255228</v>
          </cell>
          <cell r="B68" t="str">
            <v>William Hildyard Church of England Primary  &amp; Nursery School</v>
          </cell>
          <cell r="C68">
            <v>26</v>
          </cell>
          <cell r="D68">
            <v>585</v>
          </cell>
          <cell r="E68">
            <v>4992</v>
          </cell>
          <cell r="G68">
            <v>9255228</v>
          </cell>
        </row>
        <row r="69">
          <cell r="A69">
            <v>9256905</v>
          </cell>
          <cell r="B69" t="str">
            <v>The Priory Witham Academy</v>
          </cell>
          <cell r="C69">
            <v>75</v>
          </cell>
          <cell r="D69">
            <v>3315</v>
          </cell>
          <cell r="E69">
            <v>14391</v>
          </cell>
          <cell r="F69">
            <v>195</v>
          </cell>
          <cell r="G69">
            <v>9256905</v>
          </cell>
        </row>
        <row r="70">
          <cell r="C70">
            <v>2715</v>
          </cell>
          <cell r="D70">
            <v>90343.5</v>
          </cell>
          <cell r="E70">
            <v>494572</v>
          </cell>
          <cell r="F70">
            <v>24596</v>
          </cell>
        </row>
      </sheetData>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Payments"/>
      <sheetName val="3.4 YO"/>
      <sheetName val="2YO"/>
      <sheetName val="Sheet1"/>
      <sheetName val="Sheet3"/>
    </sheetNames>
    <sheetDataSet>
      <sheetData sheetId="0"/>
      <sheetData sheetId="1"/>
      <sheetData sheetId="2"/>
      <sheetData sheetId="3"/>
      <sheetData sheetId="4">
        <row r="1">
          <cell r="A1" t="str">
            <v>URN</v>
          </cell>
          <cell r="B1" t="str">
            <v>Establishment Name</v>
          </cell>
          <cell r="C1" t="str">
            <v>3 or 4 year old</v>
          </cell>
          <cell r="D1" t="str">
            <v>EYPP hours</v>
          </cell>
        </row>
        <row r="2">
          <cell r="A2">
            <v>500021</v>
          </cell>
          <cell r="B2" t="str">
            <v>Willows Day Nursery</v>
          </cell>
          <cell r="C2">
            <v>6135</v>
          </cell>
        </row>
        <row r="3">
          <cell r="A3">
            <v>500085</v>
          </cell>
          <cell r="B3" t="str">
            <v>Carolines Childcare</v>
          </cell>
          <cell r="C3">
            <v>330</v>
          </cell>
        </row>
        <row r="4">
          <cell r="A4">
            <v>500087</v>
          </cell>
          <cell r="B4" t="str">
            <v>Rees</v>
          </cell>
          <cell r="C4">
            <v>66</v>
          </cell>
        </row>
        <row r="5">
          <cell r="A5">
            <v>500103</v>
          </cell>
          <cell r="B5" t="str">
            <v>Raras Rascals</v>
          </cell>
          <cell r="C5">
            <v>66</v>
          </cell>
        </row>
        <row r="6">
          <cell r="A6">
            <v>501320</v>
          </cell>
          <cell r="B6" t="str">
            <v>Busy Totts Childminding</v>
          </cell>
          <cell r="C6">
            <v>66</v>
          </cell>
        </row>
        <row r="7">
          <cell r="A7">
            <v>501321</v>
          </cell>
          <cell r="B7" t="str">
            <v>Town And Country Kiddies Market Rasen Ps</v>
          </cell>
          <cell r="C7">
            <v>8184</v>
          </cell>
          <cell r="D7">
            <v>1320</v>
          </cell>
        </row>
        <row r="8">
          <cell r="A8">
            <v>509152</v>
          </cell>
          <cell r="B8" t="str">
            <v>Orchard Childminding</v>
          </cell>
          <cell r="C8">
            <v>165</v>
          </cell>
        </row>
        <row r="9">
          <cell r="A9">
            <v>510250</v>
          </cell>
          <cell r="B9" t="str">
            <v>Bicker Preparatory School and Early Year</v>
          </cell>
          <cell r="C9">
            <v>2250</v>
          </cell>
        </row>
        <row r="10">
          <cell r="A10">
            <v>510913</v>
          </cell>
          <cell r="B10" t="str">
            <v>Portland Kindergarten</v>
          </cell>
          <cell r="C10">
            <v>6174</v>
          </cell>
          <cell r="D10">
            <v>1830</v>
          </cell>
        </row>
        <row r="11">
          <cell r="A11">
            <v>510990</v>
          </cell>
          <cell r="B11" t="str">
            <v>Littlegates Childrens Nursery</v>
          </cell>
          <cell r="C11">
            <v>5225</v>
          </cell>
        </row>
        <row r="12">
          <cell r="A12">
            <v>510992</v>
          </cell>
          <cell r="B12" t="str">
            <v>Papermoon Day Nursery</v>
          </cell>
          <cell r="C12">
            <v>5619</v>
          </cell>
          <cell r="D12">
            <v>1659</v>
          </cell>
        </row>
        <row r="13">
          <cell r="A13">
            <v>511050</v>
          </cell>
          <cell r="B13" t="str">
            <v>Handel House Prep School</v>
          </cell>
          <cell r="C13">
            <v>3729</v>
          </cell>
        </row>
        <row r="14">
          <cell r="A14">
            <v>511076</v>
          </cell>
          <cell r="B14" t="str">
            <v>Carol Mason  Childminder</v>
          </cell>
        </row>
        <row r="15">
          <cell r="A15">
            <v>511077</v>
          </cell>
          <cell r="B15" t="str">
            <v>Yvonne Sellars</v>
          </cell>
          <cell r="C15">
            <v>165</v>
          </cell>
        </row>
        <row r="16">
          <cell r="A16">
            <v>511113</v>
          </cell>
          <cell r="B16" t="str">
            <v>Dudley House School</v>
          </cell>
          <cell r="C16">
            <v>1639</v>
          </cell>
          <cell r="D16">
            <v>319</v>
          </cell>
        </row>
        <row r="17">
          <cell r="A17">
            <v>511148</v>
          </cell>
          <cell r="B17" t="str">
            <v>Copthill Nursery and Prepar</v>
          </cell>
          <cell r="C17">
            <v>10450</v>
          </cell>
        </row>
        <row r="18">
          <cell r="A18">
            <v>511212</v>
          </cell>
          <cell r="B18" t="str">
            <v>Spilsby Playgroup</v>
          </cell>
          <cell r="C18">
            <v>6292</v>
          </cell>
          <cell r="D18">
            <v>2464</v>
          </cell>
        </row>
        <row r="19">
          <cell r="A19">
            <v>511317</v>
          </cell>
          <cell r="B19" t="str">
            <v>The Rocking Horse Nursery</v>
          </cell>
          <cell r="C19">
            <v>5863</v>
          </cell>
          <cell r="D19">
            <v>319</v>
          </cell>
        </row>
        <row r="20">
          <cell r="A20">
            <v>511322</v>
          </cell>
          <cell r="B20" t="str">
            <v>Moulton Harrox Pre School</v>
          </cell>
          <cell r="C20">
            <v>7766</v>
          </cell>
        </row>
        <row r="21">
          <cell r="A21">
            <v>511347</v>
          </cell>
          <cell r="B21" t="str">
            <v>St Thomas Childrens Centre</v>
          </cell>
          <cell r="C21">
            <v>9042</v>
          </cell>
        </row>
        <row r="22">
          <cell r="A22">
            <v>511372</v>
          </cell>
          <cell r="B22" t="str">
            <v>Middle Rasen and District PreSchool</v>
          </cell>
          <cell r="C22">
            <v>3030.5</v>
          </cell>
          <cell r="D22">
            <v>495</v>
          </cell>
        </row>
        <row r="23">
          <cell r="A23">
            <v>511523</v>
          </cell>
          <cell r="B23" t="str">
            <v>Busi Bodies Childrens Nur</v>
          </cell>
          <cell r="C23">
            <v>3558</v>
          </cell>
          <cell r="D23">
            <v>1554</v>
          </cell>
        </row>
        <row r="24">
          <cell r="A24">
            <v>511568</v>
          </cell>
          <cell r="B24" t="str">
            <v>The Tree House Childrens Centre</v>
          </cell>
          <cell r="C24">
            <v>2145</v>
          </cell>
        </row>
        <row r="25">
          <cell r="A25">
            <v>511648</v>
          </cell>
          <cell r="B25" t="str">
            <v>Rainbow Nursery</v>
          </cell>
          <cell r="C25">
            <v>6923</v>
          </cell>
          <cell r="D25">
            <v>1111</v>
          </cell>
        </row>
        <row r="26">
          <cell r="A26">
            <v>511797</v>
          </cell>
          <cell r="B26" t="str">
            <v>Albion House Nursery</v>
          </cell>
          <cell r="C26">
            <v>3177</v>
          </cell>
        </row>
        <row r="27">
          <cell r="A27">
            <v>511798</v>
          </cell>
          <cell r="B27" t="str">
            <v>My Nursery</v>
          </cell>
          <cell r="C27">
            <v>9355</v>
          </cell>
          <cell r="D27">
            <v>1329</v>
          </cell>
        </row>
        <row r="28">
          <cell r="A28">
            <v>512141</v>
          </cell>
          <cell r="B28" t="str">
            <v>Little Scallywags PreSchool</v>
          </cell>
          <cell r="C28">
            <v>3663</v>
          </cell>
        </row>
        <row r="29">
          <cell r="A29">
            <v>512295</v>
          </cell>
          <cell r="B29" t="str">
            <v>The Viking School</v>
          </cell>
          <cell r="C29">
            <v>5190</v>
          </cell>
          <cell r="D29">
            <v>1310</v>
          </cell>
        </row>
        <row r="30">
          <cell r="A30">
            <v>512430</v>
          </cell>
          <cell r="B30" t="str">
            <v>Little Robins</v>
          </cell>
          <cell r="C30">
            <v>4818</v>
          </cell>
          <cell r="D30">
            <v>1353</v>
          </cell>
        </row>
        <row r="31">
          <cell r="A31">
            <v>512507</v>
          </cell>
          <cell r="B31" t="str">
            <v>Swinderby Preschool Playgroup</v>
          </cell>
          <cell r="C31">
            <v>2178</v>
          </cell>
        </row>
        <row r="32">
          <cell r="A32">
            <v>512509</v>
          </cell>
          <cell r="B32" t="str">
            <v>Bassingham Playgroup</v>
          </cell>
          <cell r="C32">
            <v>5709</v>
          </cell>
        </row>
        <row r="33">
          <cell r="A33">
            <v>512545</v>
          </cell>
          <cell r="B33" t="str">
            <v>Little Acrons Day Nursery</v>
          </cell>
          <cell r="C33">
            <v>5940</v>
          </cell>
        </row>
        <row r="34">
          <cell r="A34">
            <v>513161</v>
          </cell>
          <cell r="B34" t="str">
            <v>Rainbow PreSchool Caistor</v>
          </cell>
          <cell r="C34">
            <v>2920.5</v>
          </cell>
          <cell r="D34">
            <v>627</v>
          </cell>
        </row>
        <row r="35">
          <cell r="A35">
            <v>513238</v>
          </cell>
          <cell r="B35" t="str">
            <v>Stamford Junior School</v>
          </cell>
          <cell r="C35">
            <v>10530</v>
          </cell>
          <cell r="D35">
            <v>300</v>
          </cell>
        </row>
        <row r="36">
          <cell r="A36">
            <v>513328</v>
          </cell>
          <cell r="B36" t="str">
            <v>Small Saints PreSchool</v>
          </cell>
          <cell r="C36">
            <v>15323</v>
          </cell>
        </row>
        <row r="37">
          <cell r="A37">
            <v>513365</v>
          </cell>
          <cell r="B37" t="str">
            <v>Stickney PreSchool</v>
          </cell>
          <cell r="C37">
            <v>2541</v>
          </cell>
          <cell r="D37">
            <v>165</v>
          </cell>
        </row>
        <row r="38">
          <cell r="A38">
            <v>513625</v>
          </cell>
          <cell r="B38" t="str">
            <v>Busy Bee Pre School Bourne</v>
          </cell>
          <cell r="C38">
            <v>16023</v>
          </cell>
          <cell r="D38">
            <v>2154</v>
          </cell>
        </row>
        <row r="39">
          <cell r="A39">
            <v>513995</v>
          </cell>
          <cell r="B39" t="str">
            <v>Busy Bees Day Nursery</v>
          </cell>
          <cell r="C39">
            <v>3399</v>
          </cell>
          <cell r="D39">
            <v>825</v>
          </cell>
        </row>
        <row r="40">
          <cell r="A40">
            <v>514039</v>
          </cell>
          <cell r="B40" t="str">
            <v>Bardney Community Playgroup</v>
          </cell>
          <cell r="C40">
            <v>4785</v>
          </cell>
        </row>
        <row r="41">
          <cell r="A41">
            <v>514127</v>
          </cell>
          <cell r="B41" t="str">
            <v>Witham Hall School</v>
          </cell>
          <cell r="C41">
            <v>2100</v>
          </cell>
        </row>
        <row r="42">
          <cell r="A42">
            <v>514308</v>
          </cell>
          <cell r="B42" t="str">
            <v>Hougham And Marston And Barkston Pre School Playgroup</v>
          </cell>
          <cell r="C42">
            <v>1281.5</v>
          </cell>
        </row>
        <row r="43">
          <cell r="A43">
            <v>514318</v>
          </cell>
          <cell r="B43" t="str">
            <v>Pegasus Nursery</v>
          </cell>
          <cell r="C43">
            <v>3564</v>
          </cell>
        </row>
        <row r="44">
          <cell r="A44">
            <v>514325</v>
          </cell>
          <cell r="B44" t="str">
            <v>Bracebridge Heath PreSchool</v>
          </cell>
          <cell r="C44">
            <v>6006</v>
          </cell>
          <cell r="D44">
            <v>825</v>
          </cell>
        </row>
        <row r="45">
          <cell r="A45">
            <v>514428</v>
          </cell>
          <cell r="B45" t="str">
            <v>Sunshine Playgroup</v>
          </cell>
          <cell r="C45">
            <v>2145</v>
          </cell>
          <cell r="D45">
            <v>330</v>
          </cell>
        </row>
        <row r="46">
          <cell r="A46">
            <v>514553</v>
          </cell>
          <cell r="B46" t="str">
            <v>Pilgrim Day Nursery</v>
          </cell>
          <cell r="C46">
            <v>4719</v>
          </cell>
        </row>
        <row r="47">
          <cell r="A47">
            <v>514554</v>
          </cell>
          <cell r="B47" t="str">
            <v>Crowland Community P/G</v>
          </cell>
          <cell r="C47">
            <v>1617</v>
          </cell>
          <cell r="D47">
            <v>429</v>
          </cell>
        </row>
        <row r="48">
          <cell r="A48">
            <v>515011</v>
          </cell>
          <cell r="B48" t="str">
            <v>William Farr Pre School</v>
          </cell>
          <cell r="C48">
            <v>2992</v>
          </cell>
          <cell r="D48">
            <v>330</v>
          </cell>
        </row>
        <row r="49">
          <cell r="A49">
            <v>515056</v>
          </cell>
          <cell r="B49" t="str">
            <v>Greenlands PreSchool</v>
          </cell>
          <cell r="C49">
            <v>2112</v>
          </cell>
          <cell r="D49">
            <v>330</v>
          </cell>
        </row>
        <row r="50">
          <cell r="A50">
            <v>515146</v>
          </cell>
          <cell r="B50" t="str">
            <v>Heckington Pre School</v>
          </cell>
          <cell r="C50">
            <v>5797</v>
          </cell>
          <cell r="D50">
            <v>1485</v>
          </cell>
        </row>
        <row r="51">
          <cell r="A51">
            <v>515180</v>
          </cell>
          <cell r="B51" t="str">
            <v>Melissa Cross</v>
          </cell>
          <cell r="C51">
            <v>282</v>
          </cell>
        </row>
        <row r="52">
          <cell r="A52">
            <v>515191</v>
          </cell>
          <cell r="B52" t="str">
            <v>St Marys Preparatory School The Preparatory School Of Lincoln Minster School</v>
          </cell>
          <cell r="C52">
            <v>6240</v>
          </cell>
        </row>
        <row r="53">
          <cell r="A53">
            <v>515211</v>
          </cell>
          <cell r="B53" t="str">
            <v>Bright Star Childminding</v>
          </cell>
          <cell r="C53">
            <v>165</v>
          </cell>
          <cell r="D53">
            <v>165</v>
          </cell>
        </row>
        <row r="54">
          <cell r="A54">
            <v>515290</v>
          </cell>
          <cell r="B54" t="str">
            <v>Park School Day Nursery</v>
          </cell>
          <cell r="C54">
            <v>6864</v>
          </cell>
          <cell r="D54">
            <v>660</v>
          </cell>
        </row>
        <row r="55">
          <cell r="A55">
            <v>515293</v>
          </cell>
          <cell r="B55" t="str">
            <v>The Ark At Waddington</v>
          </cell>
          <cell r="C55">
            <v>3217.5</v>
          </cell>
        </row>
        <row r="56">
          <cell r="A56">
            <v>515356</v>
          </cell>
          <cell r="B56" t="str">
            <v>Cinder Ash PreSchool</v>
          </cell>
          <cell r="C56">
            <v>2040.5</v>
          </cell>
          <cell r="D56">
            <v>495</v>
          </cell>
        </row>
        <row r="57">
          <cell r="A57">
            <v>515387</v>
          </cell>
          <cell r="B57" t="str">
            <v>Barrowby PreSchool</v>
          </cell>
          <cell r="C57">
            <v>1826</v>
          </cell>
        </row>
        <row r="58">
          <cell r="A58">
            <v>515391</v>
          </cell>
          <cell r="B58" t="str">
            <v>Young Tots Nursery</v>
          </cell>
          <cell r="C58">
            <v>4741</v>
          </cell>
          <cell r="D58">
            <v>165</v>
          </cell>
        </row>
        <row r="59">
          <cell r="A59">
            <v>515525</v>
          </cell>
          <cell r="B59" t="str">
            <v>Sutton on Sea Sandcastles Preschool</v>
          </cell>
          <cell r="C59">
            <v>2409</v>
          </cell>
        </row>
        <row r="60">
          <cell r="A60">
            <v>515567</v>
          </cell>
          <cell r="B60" t="str">
            <v>St Michaels Playgroup</v>
          </cell>
          <cell r="C60">
            <v>1980</v>
          </cell>
          <cell r="D60">
            <v>660</v>
          </cell>
        </row>
        <row r="61">
          <cell r="A61">
            <v>515658</v>
          </cell>
          <cell r="B61" t="str">
            <v>Abc Nursery</v>
          </cell>
          <cell r="C61">
            <v>1224.5</v>
          </cell>
        </row>
        <row r="62">
          <cell r="A62">
            <v>515706</v>
          </cell>
          <cell r="B62" t="str">
            <v>Cheeky Monkeys Day Nursery</v>
          </cell>
          <cell r="C62">
            <v>1491</v>
          </cell>
          <cell r="D62">
            <v>165</v>
          </cell>
        </row>
        <row r="63">
          <cell r="A63">
            <v>516180</v>
          </cell>
          <cell r="B63" t="str">
            <v>Ladybirds PreSchool</v>
          </cell>
          <cell r="C63">
            <v>4152.5</v>
          </cell>
        </row>
        <row r="64">
          <cell r="A64">
            <v>516455</v>
          </cell>
          <cell r="B64" t="str">
            <v>Manor Farm Nursery</v>
          </cell>
          <cell r="C64">
            <v>3300</v>
          </cell>
          <cell r="D64">
            <v>330</v>
          </cell>
        </row>
        <row r="65">
          <cell r="A65">
            <v>516486</v>
          </cell>
          <cell r="B65" t="str">
            <v>Sea Shells Nursery</v>
          </cell>
          <cell r="C65">
            <v>4763</v>
          </cell>
        </row>
        <row r="66">
          <cell r="A66">
            <v>516493</v>
          </cell>
          <cell r="B66" t="str">
            <v>Qwackers Preschool</v>
          </cell>
          <cell r="C66">
            <v>3663</v>
          </cell>
          <cell r="D66">
            <v>1023</v>
          </cell>
        </row>
        <row r="67">
          <cell r="A67">
            <v>516904</v>
          </cell>
          <cell r="B67" t="str">
            <v>Yellow Brick Road Daycare Ltd</v>
          </cell>
          <cell r="C67">
            <v>2874</v>
          </cell>
          <cell r="D67">
            <v>498</v>
          </cell>
        </row>
        <row r="68">
          <cell r="A68">
            <v>516933</v>
          </cell>
          <cell r="B68" t="str">
            <v>Ancaster Playgroup</v>
          </cell>
          <cell r="C68">
            <v>957</v>
          </cell>
        </row>
        <row r="69">
          <cell r="A69">
            <v>517206</v>
          </cell>
          <cell r="B69" t="str">
            <v>County Hospital Day Nursery</v>
          </cell>
          <cell r="C69">
            <v>3270</v>
          </cell>
        </row>
        <row r="70">
          <cell r="A70">
            <v>517255</v>
          </cell>
          <cell r="B70" t="str">
            <v>Sudbrooke Preschool Grp</v>
          </cell>
          <cell r="C70">
            <v>3239.5</v>
          </cell>
        </row>
        <row r="71">
          <cell r="A71">
            <v>517310</v>
          </cell>
          <cell r="B71" t="str">
            <v>South Witham Village Playgroup</v>
          </cell>
          <cell r="C71">
            <v>1188</v>
          </cell>
          <cell r="D71">
            <v>330</v>
          </cell>
        </row>
        <row r="72">
          <cell r="A72">
            <v>517321</v>
          </cell>
          <cell r="B72" t="str">
            <v>Quarrington PreSchool</v>
          </cell>
          <cell r="C72">
            <v>4620</v>
          </cell>
          <cell r="D72">
            <v>495</v>
          </cell>
        </row>
        <row r="73">
          <cell r="A73">
            <v>517348</v>
          </cell>
          <cell r="B73" t="str">
            <v>Brant Broughton PreSchool</v>
          </cell>
          <cell r="C73">
            <v>1628</v>
          </cell>
        </row>
        <row r="74">
          <cell r="A74">
            <v>517375</v>
          </cell>
          <cell r="B74" t="str">
            <v>Shining Stars Day Nursery</v>
          </cell>
          <cell r="C74">
            <v>6828</v>
          </cell>
          <cell r="D74">
            <v>2577</v>
          </cell>
        </row>
        <row r="75">
          <cell r="A75">
            <v>517645</v>
          </cell>
          <cell r="B75" t="str">
            <v>Jacdor Pre School</v>
          </cell>
          <cell r="C75">
            <v>5225</v>
          </cell>
          <cell r="D75">
            <v>616</v>
          </cell>
        </row>
        <row r="76">
          <cell r="A76">
            <v>517705</v>
          </cell>
          <cell r="B76" t="str">
            <v>Acorn Pre School Whaplode</v>
          </cell>
          <cell r="C76">
            <v>2838</v>
          </cell>
          <cell r="D76">
            <v>330</v>
          </cell>
        </row>
        <row r="77">
          <cell r="A77">
            <v>517828</v>
          </cell>
          <cell r="B77" t="str">
            <v>Corby Glen Playgroup</v>
          </cell>
          <cell r="C77">
            <v>1375</v>
          </cell>
        </row>
        <row r="78">
          <cell r="A78">
            <v>517951</v>
          </cell>
          <cell r="B78" t="str">
            <v>Sturton Cygnets</v>
          </cell>
          <cell r="C78">
            <v>4026</v>
          </cell>
          <cell r="D78">
            <v>660</v>
          </cell>
        </row>
        <row r="79">
          <cell r="A79">
            <v>518013</v>
          </cell>
          <cell r="B79" t="str">
            <v>HoltonLeClay PreSchool</v>
          </cell>
          <cell r="C79">
            <v>4114</v>
          </cell>
        </row>
        <row r="80">
          <cell r="A80">
            <v>518606</v>
          </cell>
          <cell r="B80" t="str">
            <v>Bright Sparks at Sibsey</v>
          </cell>
          <cell r="C80">
            <v>4763</v>
          </cell>
          <cell r="D80">
            <v>682</v>
          </cell>
        </row>
        <row r="81">
          <cell r="A81">
            <v>518763</v>
          </cell>
          <cell r="B81" t="str">
            <v>Meynell Kindergarten</v>
          </cell>
          <cell r="C81">
            <v>8223</v>
          </cell>
          <cell r="D81">
            <v>759</v>
          </cell>
        </row>
        <row r="82">
          <cell r="A82">
            <v>518764</v>
          </cell>
          <cell r="B82" t="str">
            <v>Scotter PreSchool</v>
          </cell>
          <cell r="C82">
            <v>4136</v>
          </cell>
          <cell r="D82">
            <v>693</v>
          </cell>
        </row>
        <row r="83">
          <cell r="A83">
            <v>518889</v>
          </cell>
          <cell r="B83" t="str">
            <v>Colsterworth Methodist Pl</v>
          </cell>
          <cell r="C83">
            <v>1353</v>
          </cell>
          <cell r="D83">
            <v>165</v>
          </cell>
        </row>
        <row r="84">
          <cell r="A84">
            <v>519274</v>
          </cell>
          <cell r="B84" t="str">
            <v>Rosebery Ave Community Pl</v>
          </cell>
          <cell r="C84">
            <v>5148</v>
          </cell>
        </row>
        <row r="85">
          <cell r="A85">
            <v>519415</v>
          </cell>
          <cell r="B85" t="str">
            <v>Metheringham PreSchool</v>
          </cell>
          <cell r="C85">
            <v>3663</v>
          </cell>
        </row>
        <row r="86">
          <cell r="A86">
            <v>519534</v>
          </cell>
          <cell r="B86" t="str">
            <v>Raf Coningsby Nursery Centre</v>
          </cell>
          <cell r="C86">
            <v>11910</v>
          </cell>
          <cell r="D86">
            <v>1818</v>
          </cell>
        </row>
        <row r="87">
          <cell r="A87">
            <v>519681</v>
          </cell>
          <cell r="B87" t="str">
            <v>Tetney PreSchool Playgroup</v>
          </cell>
          <cell r="C87">
            <v>2277</v>
          </cell>
          <cell r="D87">
            <v>330</v>
          </cell>
        </row>
        <row r="88">
          <cell r="A88">
            <v>519970</v>
          </cell>
          <cell r="B88" t="str">
            <v>Puddleducks Day Nursery</v>
          </cell>
          <cell r="C88">
            <v>3721</v>
          </cell>
          <cell r="D88">
            <v>669</v>
          </cell>
        </row>
        <row r="89">
          <cell r="A89">
            <v>520124</v>
          </cell>
          <cell r="B89" t="str">
            <v>KirkbyOnBain Nursery</v>
          </cell>
          <cell r="C89">
            <v>2145</v>
          </cell>
          <cell r="D89">
            <v>165</v>
          </cell>
        </row>
        <row r="90">
          <cell r="A90">
            <v>520195</v>
          </cell>
          <cell r="B90" t="str">
            <v>Happitots Playgroup Committee</v>
          </cell>
          <cell r="C90">
            <v>4653</v>
          </cell>
        </row>
        <row r="91">
          <cell r="A91">
            <v>520589</v>
          </cell>
          <cell r="B91" t="str">
            <v>Ayscoughfee Hall School</v>
          </cell>
          <cell r="C91">
            <v>4320</v>
          </cell>
        </row>
        <row r="92">
          <cell r="A92">
            <v>520801</v>
          </cell>
          <cell r="B92" t="str">
            <v>Teddy Bears Day Nursery</v>
          </cell>
          <cell r="C92">
            <v>4829</v>
          </cell>
        </row>
        <row r="93">
          <cell r="A93">
            <v>520806</v>
          </cell>
          <cell r="B93" t="str">
            <v>Sunshine Childrens Centre</v>
          </cell>
          <cell r="C93">
            <v>7323.5</v>
          </cell>
        </row>
        <row r="94">
          <cell r="A94">
            <v>521559</v>
          </cell>
          <cell r="B94" t="str">
            <v>Welbourn PreSchool</v>
          </cell>
          <cell r="C94">
            <v>1782</v>
          </cell>
          <cell r="D94">
            <v>165</v>
          </cell>
        </row>
        <row r="95">
          <cell r="A95">
            <v>521632</v>
          </cell>
          <cell r="B95" t="str">
            <v>St Hughs School</v>
          </cell>
          <cell r="C95">
            <v>6369</v>
          </cell>
        </row>
        <row r="96">
          <cell r="A96">
            <v>521717</v>
          </cell>
          <cell r="B96" t="str">
            <v>Sleaford New Life Preschool</v>
          </cell>
          <cell r="C96">
            <v>5346</v>
          </cell>
          <cell r="D96">
            <v>990</v>
          </cell>
        </row>
        <row r="97">
          <cell r="A97">
            <v>521732</v>
          </cell>
          <cell r="B97" t="str">
            <v>Riverside Playgroup</v>
          </cell>
          <cell r="C97">
            <v>3707</v>
          </cell>
          <cell r="D97">
            <v>1485</v>
          </cell>
        </row>
        <row r="98">
          <cell r="A98">
            <v>522691</v>
          </cell>
          <cell r="B98" t="str">
            <v>Swineshead PreSchool Centre</v>
          </cell>
          <cell r="C98">
            <v>7725</v>
          </cell>
          <cell r="D98">
            <v>960</v>
          </cell>
        </row>
        <row r="99">
          <cell r="A99">
            <v>523945</v>
          </cell>
          <cell r="B99" t="str">
            <v>Edenham Preschool</v>
          </cell>
          <cell r="C99">
            <v>4257</v>
          </cell>
        </row>
        <row r="100">
          <cell r="A100">
            <v>524155</v>
          </cell>
          <cell r="B100" t="str">
            <v>Happy Days Pre School Navenby</v>
          </cell>
          <cell r="C100">
            <v>1584</v>
          </cell>
          <cell r="D100">
            <v>165</v>
          </cell>
        </row>
        <row r="101">
          <cell r="A101">
            <v>524411</v>
          </cell>
          <cell r="B101" t="str">
            <v>Kings Farm Day Nursery Ltd</v>
          </cell>
          <cell r="C101">
            <v>2385.5</v>
          </cell>
          <cell r="D101">
            <v>168</v>
          </cell>
        </row>
        <row r="102">
          <cell r="A102">
            <v>524630</v>
          </cell>
          <cell r="B102" t="str">
            <v>Rainbow Corner Day Nursery</v>
          </cell>
          <cell r="C102">
            <v>3707</v>
          </cell>
        </row>
        <row r="103">
          <cell r="A103">
            <v>524655</v>
          </cell>
          <cell r="B103" t="str">
            <v>Potterhanworth Preschool</v>
          </cell>
          <cell r="C103">
            <v>2112</v>
          </cell>
        </row>
        <row r="104">
          <cell r="A104">
            <v>524787</v>
          </cell>
          <cell r="B104" t="str">
            <v>Prelude Nursery</v>
          </cell>
          <cell r="C104">
            <v>3471</v>
          </cell>
        </row>
        <row r="105">
          <cell r="A105">
            <v>524929</v>
          </cell>
          <cell r="B105" t="str">
            <v>The Grantham Preparatory School</v>
          </cell>
          <cell r="C105">
            <v>2508</v>
          </cell>
        </row>
        <row r="106">
          <cell r="A106">
            <v>525553</v>
          </cell>
          <cell r="B106" t="str">
            <v>Headstart Nursery School  Bourne</v>
          </cell>
          <cell r="C106">
            <v>2641</v>
          </cell>
          <cell r="D106">
            <v>660</v>
          </cell>
        </row>
        <row r="107">
          <cell r="A107">
            <v>525554</v>
          </cell>
          <cell r="B107" t="str">
            <v>Headstart Nursery School</v>
          </cell>
          <cell r="C107">
            <v>9337</v>
          </cell>
          <cell r="D107">
            <v>1830</v>
          </cell>
        </row>
        <row r="108">
          <cell r="A108">
            <v>530171</v>
          </cell>
          <cell r="B108" t="str">
            <v>Rauceby PreSchool</v>
          </cell>
          <cell r="C108">
            <v>3597</v>
          </cell>
          <cell r="D108">
            <v>165</v>
          </cell>
        </row>
        <row r="109">
          <cell r="A109">
            <v>530185</v>
          </cell>
          <cell r="B109" t="str">
            <v>Bluebird Playgroup</v>
          </cell>
          <cell r="C109">
            <v>3663</v>
          </cell>
          <cell r="D109">
            <v>165</v>
          </cell>
        </row>
        <row r="110">
          <cell r="A110">
            <v>530215</v>
          </cell>
          <cell r="B110" t="str">
            <v>Sleaford Day Nursery</v>
          </cell>
          <cell r="C110">
            <v>10980</v>
          </cell>
        </row>
        <row r="111">
          <cell r="A111">
            <v>530216</v>
          </cell>
          <cell r="B111" t="str">
            <v>The Childrens Garden Day Nursery</v>
          </cell>
          <cell r="C111">
            <v>5885</v>
          </cell>
        </row>
        <row r="112">
          <cell r="A112">
            <v>530625</v>
          </cell>
          <cell r="B112" t="str">
            <v>Rainbow Playgroup Limited</v>
          </cell>
          <cell r="C112">
            <v>2277</v>
          </cell>
        </row>
        <row r="113">
          <cell r="A113">
            <v>532562</v>
          </cell>
          <cell r="B113" t="str">
            <v>Sibsey Childminders</v>
          </cell>
          <cell r="C113">
            <v>495</v>
          </cell>
          <cell r="D113">
            <v>165</v>
          </cell>
        </row>
        <row r="114">
          <cell r="A114">
            <v>533128</v>
          </cell>
          <cell r="B114" t="str">
            <v>Kerry Heafield</v>
          </cell>
        </row>
        <row r="115">
          <cell r="A115">
            <v>533130</v>
          </cell>
          <cell r="B115" t="str">
            <v>Sue Oliver</v>
          </cell>
        </row>
        <row r="116">
          <cell r="A116">
            <v>533131</v>
          </cell>
          <cell r="B116" t="str">
            <v>Jacki Storr</v>
          </cell>
          <cell r="C116">
            <v>33</v>
          </cell>
        </row>
        <row r="117">
          <cell r="A117">
            <v>533133</v>
          </cell>
          <cell r="B117" t="str">
            <v>Kids Corner Child Minding</v>
          </cell>
          <cell r="C117">
            <v>168</v>
          </cell>
        </row>
        <row r="118">
          <cell r="A118">
            <v>533134</v>
          </cell>
          <cell r="B118" t="str">
            <v>Mrs Alison Hagger  Childminder</v>
          </cell>
          <cell r="C118">
            <v>1056</v>
          </cell>
        </row>
        <row r="119">
          <cell r="A119">
            <v>533136</v>
          </cell>
          <cell r="B119" t="str">
            <v>Little Buttons  Childminder</v>
          </cell>
          <cell r="C119">
            <v>504</v>
          </cell>
        </row>
        <row r="120">
          <cell r="A120">
            <v>533137</v>
          </cell>
          <cell r="B120" t="str">
            <v>HandInHand Childcare</v>
          </cell>
          <cell r="C120">
            <v>165</v>
          </cell>
        </row>
        <row r="121">
          <cell r="A121">
            <v>533140</v>
          </cell>
          <cell r="B121" t="str">
            <v>Katie Peace  Childminder</v>
          </cell>
          <cell r="C121">
            <v>1089</v>
          </cell>
        </row>
        <row r="122">
          <cell r="A122">
            <v>533141</v>
          </cell>
          <cell r="B122" t="str">
            <v>Girl Fridays ChildMinding</v>
          </cell>
        </row>
        <row r="123">
          <cell r="A123">
            <v>533143</v>
          </cell>
          <cell r="B123" t="str">
            <v>Debbie Craft Childminding</v>
          </cell>
          <cell r="C123">
            <v>165</v>
          </cell>
        </row>
        <row r="124">
          <cell r="A124">
            <v>533145</v>
          </cell>
          <cell r="B124" t="str">
            <v>Step By Step Childcare</v>
          </cell>
          <cell r="C124">
            <v>330</v>
          </cell>
        </row>
        <row r="125">
          <cell r="A125">
            <v>533146</v>
          </cell>
          <cell r="B125" t="str">
            <v>Bambinos Day Nursery</v>
          </cell>
          <cell r="C125">
            <v>4073</v>
          </cell>
          <cell r="D125">
            <v>996</v>
          </cell>
        </row>
        <row r="126">
          <cell r="A126">
            <v>533150</v>
          </cell>
          <cell r="B126" t="str">
            <v>Marie Burton  Childminder</v>
          </cell>
          <cell r="C126">
            <v>165</v>
          </cell>
          <cell r="D126">
            <v>165</v>
          </cell>
        </row>
        <row r="127">
          <cell r="A127">
            <v>533153</v>
          </cell>
          <cell r="B127" t="str">
            <v>Sally Drew  Childminder</v>
          </cell>
          <cell r="C127">
            <v>66</v>
          </cell>
        </row>
        <row r="128">
          <cell r="A128">
            <v>533154</v>
          </cell>
          <cell r="B128" t="str">
            <v>Julie Mustoe  Childminder</v>
          </cell>
          <cell r="C128">
            <v>308</v>
          </cell>
          <cell r="D128">
            <v>132</v>
          </cell>
        </row>
        <row r="129">
          <cell r="A129">
            <v>533157</v>
          </cell>
          <cell r="B129" t="str">
            <v>Little Stars  Childminder</v>
          </cell>
          <cell r="C129">
            <v>330</v>
          </cell>
        </row>
        <row r="130">
          <cell r="A130">
            <v>546406</v>
          </cell>
          <cell r="B130" t="str">
            <v xml:space="preserve">Thurlby PreSchool </v>
          </cell>
          <cell r="C130">
            <v>2425.5</v>
          </cell>
          <cell r="D130">
            <v>495</v>
          </cell>
        </row>
        <row r="131">
          <cell r="A131">
            <v>546407</v>
          </cell>
          <cell r="B131" t="str">
            <v>Hemswell Cliff PreSchool</v>
          </cell>
          <cell r="C131">
            <v>3102</v>
          </cell>
          <cell r="D131">
            <v>1485</v>
          </cell>
        </row>
        <row r="132">
          <cell r="A132">
            <v>546410</v>
          </cell>
          <cell r="B132" t="str">
            <v>Wragby Pre School</v>
          </cell>
          <cell r="C132">
            <v>3564</v>
          </cell>
        </row>
        <row r="133">
          <cell r="A133">
            <v>546411</v>
          </cell>
          <cell r="B133" t="str">
            <v>Little Legs</v>
          </cell>
          <cell r="C133">
            <v>2736</v>
          </cell>
        </row>
        <row r="134">
          <cell r="A134">
            <v>546412</v>
          </cell>
          <cell r="B134" t="str">
            <v>Caythorpe PreSchool</v>
          </cell>
          <cell r="C134">
            <v>2574</v>
          </cell>
          <cell r="D134">
            <v>297</v>
          </cell>
        </row>
        <row r="135">
          <cell r="A135">
            <v>546414</v>
          </cell>
          <cell r="B135" t="str">
            <v>Eagle Playgroup</v>
          </cell>
          <cell r="C135">
            <v>2937</v>
          </cell>
        </row>
        <row r="136">
          <cell r="A136">
            <v>546415</v>
          </cell>
          <cell r="B136" t="str">
            <v>Morton Preschool</v>
          </cell>
          <cell r="C136">
            <v>3300</v>
          </cell>
          <cell r="D136">
            <v>495</v>
          </cell>
        </row>
        <row r="137">
          <cell r="A137">
            <v>546417</v>
          </cell>
          <cell r="B137" t="str">
            <v>Sunbeams Playgroup</v>
          </cell>
          <cell r="C137">
            <v>8712</v>
          </cell>
          <cell r="D137">
            <v>3762</v>
          </cell>
        </row>
        <row r="138">
          <cell r="A138">
            <v>546418</v>
          </cell>
          <cell r="B138" t="str">
            <v>Start Right Nursery Ltd</v>
          </cell>
          <cell r="C138">
            <v>5616</v>
          </cell>
          <cell r="D138">
            <v>1659</v>
          </cell>
        </row>
        <row r="139">
          <cell r="A139">
            <v>546419</v>
          </cell>
          <cell r="B139" t="str">
            <v>Building Blocks Kindergarten</v>
          </cell>
          <cell r="C139">
            <v>7656</v>
          </cell>
        </row>
        <row r="140">
          <cell r="A140">
            <v>546422</v>
          </cell>
          <cell r="B140" t="str">
            <v>Town And Country Kiddies</v>
          </cell>
          <cell r="C140">
            <v>6501</v>
          </cell>
        </row>
        <row r="141">
          <cell r="A141">
            <v>546423</v>
          </cell>
          <cell r="B141" t="str">
            <v>Kidzone Cranwell Ltd</v>
          </cell>
          <cell r="C141">
            <v>5445</v>
          </cell>
        </row>
        <row r="142">
          <cell r="A142">
            <v>546425</v>
          </cell>
          <cell r="B142" t="str">
            <v>Butterwick Playgroup</v>
          </cell>
          <cell r="C142">
            <v>6710</v>
          </cell>
          <cell r="D142">
            <v>1155</v>
          </cell>
        </row>
        <row r="143">
          <cell r="A143">
            <v>546426</v>
          </cell>
          <cell r="B143" t="str">
            <v>Waddingham Under 5S Playgroup</v>
          </cell>
          <cell r="C143">
            <v>330</v>
          </cell>
        </row>
        <row r="144">
          <cell r="A144">
            <v>546428</v>
          </cell>
          <cell r="B144" t="str">
            <v>Railway Childrens Day Nursery</v>
          </cell>
          <cell r="C144">
            <v>1938</v>
          </cell>
        </row>
        <row r="145">
          <cell r="A145">
            <v>546429</v>
          </cell>
          <cell r="B145" t="str">
            <v>Stepping Stones PreSchool Pla</v>
          </cell>
          <cell r="C145">
            <v>1782</v>
          </cell>
          <cell r="D145">
            <v>33</v>
          </cell>
        </row>
        <row r="146">
          <cell r="A146">
            <v>546430</v>
          </cell>
          <cell r="B146" t="str">
            <v>Swallows Nest PreSchool</v>
          </cell>
          <cell r="C146">
            <v>2684</v>
          </cell>
        </row>
        <row r="147">
          <cell r="A147">
            <v>546434</v>
          </cell>
          <cell r="B147" t="str">
            <v>Thorpe On The Hill Playgroup</v>
          </cell>
          <cell r="C147">
            <v>2233</v>
          </cell>
        </row>
        <row r="148">
          <cell r="A148">
            <v>546435</v>
          </cell>
          <cell r="B148" t="str">
            <v>Little Pickles PreSchool Branston</v>
          </cell>
          <cell r="C148">
            <v>2643</v>
          </cell>
          <cell r="D148">
            <v>297</v>
          </cell>
        </row>
        <row r="149">
          <cell r="A149">
            <v>546437</v>
          </cell>
          <cell r="B149" t="str">
            <v>Dappledown House Nursery</v>
          </cell>
          <cell r="C149">
            <v>1758</v>
          </cell>
        </row>
        <row r="150">
          <cell r="A150">
            <v>546438</v>
          </cell>
          <cell r="B150" t="str">
            <v>DoningtonOnBain Preschool</v>
          </cell>
          <cell r="C150">
            <v>1650</v>
          </cell>
        </row>
        <row r="151">
          <cell r="A151">
            <v>546439</v>
          </cell>
          <cell r="B151" t="str">
            <v>Cranwell Romper Room Playgroup</v>
          </cell>
          <cell r="C151">
            <v>4125</v>
          </cell>
          <cell r="D151">
            <v>165</v>
          </cell>
        </row>
        <row r="152">
          <cell r="A152">
            <v>546440</v>
          </cell>
          <cell r="B152" t="str">
            <v>Pinchbeck Penguins Playgroup</v>
          </cell>
          <cell r="C152">
            <v>1914</v>
          </cell>
          <cell r="D152">
            <v>330</v>
          </cell>
        </row>
        <row r="153">
          <cell r="A153">
            <v>546441</v>
          </cell>
          <cell r="B153" t="str">
            <v>The Ark Nursery</v>
          </cell>
          <cell r="C153">
            <v>9500</v>
          </cell>
        </row>
        <row r="154">
          <cell r="A154">
            <v>546442</v>
          </cell>
          <cell r="B154" t="str">
            <v>Redcroft Day Nursery</v>
          </cell>
          <cell r="C154">
            <v>6011</v>
          </cell>
          <cell r="D154">
            <v>330</v>
          </cell>
        </row>
        <row r="155">
          <cell r="A155">
            <v>546443</v>
          </cell>
          <cell r="B155" t="str">
            <v>The Village Kindergarten</v>
          </cell>
          <cell r="C155">
            <v>1329</v>
          </cell>
        </row>
        <row r="156">
          <cell r="A156">
            <v>546445</v>
          </cell>
          <cell r="B156" t="str">
            <v>Daisy Chain Pre School</v>
          </cell>
          <cell r="C156">
            <v>5280</v>
          </cell>
        </row>
        <row r="157">
          <cell r="A157">
            <v>546446</v>
          </cell>
          <cell r="B157" t="str">
            <v>Little Treasures Nurseries</v>
          </cell>
          <cell r="C157">
            <v>5401</v>
          </cell>
        </row>
        <row r="158">
          <cell r="A158">
            <v>546447</v>
          </cell>
          <cell r="B158" t="str">
            <v>Huttoft Nursery Huttoft Primary</v>
          </cell>
          <cell r="C158">
            <v>5098.5</v>
          </cell>
        </row>
        <row r="159">
          <cell r="A159">
            <v>546451</v>
          </cell>
          <cell r="B159" t="str">
            <v>Great Wood Farm Early Years Centre</v>
          </cell>
          <cell r="C159">
            <v>9040</v>
          </cell>
          <cell r="D159">
            <v>319</v>
          </cell>
        </row>
        <row r="160">
          <cell r="A160">
            <v>546454</v>
          </cell>
          <cell r="B160" t="str">
            <v>Woodlands Day Nursery</v>
          </cell>
          <cell r="C160">
            <v>2436</v>
          </cell>
        </row>
        <row r="161">
          <cell r="A161">
            <v>546455</v>
          </cell>
          <cell r="B161" t="str">
            <v>Ropery Day Nursery</v>
          </cell>
          <cell r="C161">
            <v>1336.5</v>
          </cell>
        </row>
        <row r="162">
          <cell r="A162">
            <v>546456</v>
          </cell>
          <cell r="B162" t="str">
            <v>Allington And Sedgebrook PreSchool</v>
          </cell>
          <cell r="C162">
            <v>561</v>
          </cell>
        </row>
        <row r="163">
          <cell r="A163">
            <v>546457</v>
          </cell>
          <cell r="B163" t="str">
            <v>Jimmy Ds Playgroup</v>
          </cell>
          <cell r="C163">
            <v>4020.5</v>
          </cell>
          <cell r="D163">
            <v>495</v>
          </cell>
        </row>
        <row r="164">
          <cell r="A164">
            <v>546458</v>
          </cell>
          <cell r="B164" t="str">
            <v>Heath Farm Day Nursery</v>
          </cell>
          <cell r="C164">
            <v>7150</v>
          </cell>
        </row>
        <row r="165">
          <cell r="A165">
            <v>546459</v>
          </cell>
          <cell r="B165" t="str">
            <v>Caterpillar Day Nursery Tree Tops Nurseries</v>
          </cell>
          <cell r="C165">
            <v>4093</v>
          </cell>
          <cell r="D165">
            <v>165</v>
          </cell>
        </row>
        <row r="166">
          <cell r="A166">
            <v>546460</v>
          </cell>
          <cell r="B166" t="str">
            <v>Bubbles Day Nursery</v>
          </cell>
          <cell r="C166">
            <v>4125</v>
          </cell>
        </row>
        <row r="167">
          <cell r="A167">
            <v>546461</v>
          </cell>
          <cell r="B167" t="str">
            <v>Treetops Nursery Ltd</v>
          </cell>
          <cell r="C167">
            <v>4155</v>
          </cell>
          <cell r="D167">
            <v>831</v>
          </cell>
        </row>
        <row r="168">
          <cell r="A168">
            <v>546462</v>
          </cell>
          <cell r="B168" t="str">
            <v>Wygate Foundation Nursery School</v>
          </cell>
          <cell r="C168">
            <v>12078</v>
          </cell>
          <cell r="D168">
            <v>825</v>
          </cell>
        </row>
        <row r="169">
          <cell r="A169">
            <v>546465</v>
          </cell>
          <cell r="B169" t="str">
            <v>The Tulip PreSchool</v>
          </cell>
          <cell r="C169">
            <v>3036</v>
          </cell>
          <cell r="D169">
            <v>891</v>
          </cell>
        </row>
        <row r="170">
          <cell r="A170">
            <v>546469</v>
          </cell>
          <cell r="B170" t="str">
            <v>MonAmi Childrens Nursery</v>
          </cell>
          <cell r="C170">
            <v>4785</v>
          </cell>
          <cell r="D170">
            <v>495</v>
          </cell>
        </row>
        <row r="171">
          <cell r="A171">
            <v>546473</v>
          </cell>
          <cell r="B171" t="str">
            <v>Hullabaloo Day Nursery</v>
          </cell>
          <cell r="C171">
            <v>1518</v>
          </cell>
          <cell r="D171">
            <v>165</v>
          </cell>
        </row>
        <row r="172">
          <cell r="A172">
            <v>546474</v>
          </cell>
          <cell r="B172" t="str">
            <v>Magical Moments Daycare</v>
          </cell>
          <cell r="C172">
            <v>5820</v>
          </cell>
          <cell r="D172">
            <v>1836</v>
          </cell>
        </row>
        <row r="173">
          <cell r="A173">
            <v>546475</v>
          </cell>
          <cell r="B173" t="str">
            <v>Ladybirds Pre School Playgroup</v>
          </cell>
          <cell r="C173">
            <v>3960</v>
          </cell>
        </row>
        <row r="174">
          <cell r="A174">
            <v>546483</v>
          </cell>
          <cell r="B174" t="str">
            <v>St Nicholas Day Nursery</v>
          </cell>
          <cell r="C174">
            <v>6875</v>
          </cell>
          <cell r="D174">
            <v>165</v>
          </cell>
        </row>
        <row r="175">
          <cell r="A175">
            <v>546487</v>
          </cell>
          <cell r="B175" t="str">
            <v>Market Rasen Pre School</v>
          </cell>
          <cell r="C175">
            <v>4224</v>
          </cell>
          <cell r="D175">
            <v>1815</v>
          </cell>
        </row>
        <row r="176">
          <cell r="A176">
            <v>546488</v>
          </cell>
          <cell r="B176" t="str">
            <v>Tim Tin Playgroup And Kids Club</v>
          </cell>
          <cell r="C176">
            <v>1155</v>
          </cell>
          <cell r="D176">
            <v>330</v>
          </cell>
        </row>
        <row r="177">
          <cell r="A177">
            <v>546489</v>
          </cell>
          <cell r="B177" t="str">
            <v>Frampton Community Playgroup</v>
          </cell>
          <cell r="C177">
            <v>1386</v>
          </cell>
        </row>
        <row r="178">
          <cell r="A178">
            <v>546490</v>
          </cell>
          <cell r="B178" t="str">
            <v>Heighington Pre-School</v>
          </cell>
          <cell r="C178">
            <v>3366</v>
          </cell>
        </row>
        <row r="179">
          <cell r="A179">
            <v>546491</v>
          </cell>
          <cell r="B179" t="str">
            <v>Abc Day Nursery</v>
          </cell>
          <cell r="C179">
            <v>7932</v>
          </cell>
          <cell r="D179">
            <v>1650</v>
          </cell>
        </row>
        <row r="180">
          <cell r="A180">
            <v>546492</v>
          </cell>
          <cell r="B180" t="str">
            <v>Riverside Early Years Playgroup</v>
          </cell>
          <cell r="C180">
            <v>5555</v>
          </cell>
          <cell r="D180">
            <v>1925</v>
          </cell>
        </row>
        <row r="181">
          <cell r="A181">
            <v>546495</v>
          </cell>
          <cell r="B181" t="str">
            <v>Puddle Ducks PreSchool</v>
          </cell>
          <cell r="C181">
            <v>3583.5</v>
          </cell>
        </row>
        <row r="182">
          <cell r="A182">
            <v>546496</v>
          </cell>
          <cell r="B182" t="str">
            <v>Carlton Day Nursery</v>
          </cell>
          <cell r="C182">
            <v>8354.5</v>
          </cell>
          <cell r="D182">
            <v>1485</v>
          </cell>
        </row>
        <row r="183">
          <cell r="A183">
            <v>546497</v>
          </cell>
          <cell r="B183" t="str">
            <v>Gipsey Bridge PreSchool</v>
          </cell>
          <cell r="C183">
            <v>2805</v>
          </cell>
        </row>
        <row r="184">
          <cell r="A184">
            <v>546498</v>
          </cell>
          <cell r="B184" t="str">
            <v>Angels Childcare</v>
          </cell>
          <cell r="C184">
            <v>5667</v>
          </cell>
          <cell r="D184">
            <v>660</v>
          </cell>
        </row>
        <row r="185">
          <cell r="A185">
            <v>546499</v>
          </cell>
          <cell r="B185" t="str">
            <v>Bailgate PreSchool</v>
          </cell>
          <cell r="C185">
            <v>2871</v>
          </cell>
          <cell r="D185">
            <v>99</v>
          </cell>
        </row>
        <row r="186">
          <cell r="A186">
            <v>546501</v>
          </cell>
          <cell r="B186" t="str">
            <v>St Hughs PreSchool Playcentre</v>
          </cell>
          <cell r="C186">
            <v>2035</v>
          </cell>
          <cell r="D186">
            <v>165</v>
          </cell>
        </row>
        <row r="187">
          <cell r="A187">
            <v>546503</v>
          </cell>
          <cell r="B187" t="str">
            <v>Rainbows End PreSchool</v>
          </cell>
          <cell r="C187">
            <v>3135</v>
          </cell>
        </row>
        <row r="188">
          <cell r="A188">
            <v>546504</v>
          </cell>
          <cell r="B188" t="str">
            <v>Redhen Childrens Day Nursery</v>
          </cell>
          <cell r="C188">
            <v>6105</v>
          </cell>
        </row>
        <row r="189">
          <cell r="A189">
            <v>546505</v>
          </cell>
          <cell r="B189" t="str">
            <v>Sandhills Day Nursery</v>
          </cell>
          <cell r="C189">
            <v>9770</v>
          </cell>
        </row>
        <row r="190">
          <cell r="A190">
            <v>546506</v>
          </cell>
          <cell r="B190" t="str">
            <v>Ymca Beginnings Day Nursery</v>
          </cell>
          <cell r="C190">
            <v>3474</v>
          </cell>
          <cell r="D190">
            <v>1155</v>
          </cell>
        </row>
        <row r="191">
          <cell r="A191">
            <v>546508</v>
          </cell>
          <cell r="B191" t="str">
            <v>Digby Village PreSchool</v>
          </cell>
          <cell r="C191">
            <v>1815</v>
          </cell>
          <cell r="D191">
            <v>165</v>
          </cell>
        </row>
        <row r="192">
          <cell r="A192">
            <v>546509</v>
          </cell>
          <cell r="B192" t="str">
            <v>Greenwich House Independent School</v>
          </cell>
          <cell r="C192">
            <v>5016</v>
          </cell>
        </row>
        <row r="193">
          <cell r="A193">
            <v>546510</v>
          </cell>
          <cell r="B193" t="str">
            <v>Pointon St Gilbert Of Sempringham Ce Primary School</v>
          </cell>
          <cell r="C193">
            <v>1320</v>
          </cell>
          <cell r="D193">
            <v>495</v>
          </cell>
        </row>
        <row r="194">
          <cell r="A194">
            <v>546511</v>
          </cell>
          <cell r="B194" t="str">
            <v>Children 1st @ Breedon House</v>
          </cell>
          <cell r="C194">
            <v>10114</v>
          </cell>
          <cell r="D194">
            <v>2520</v>
          </cell>
        </row>
        <row r="195">
          <cell r="A195">
            <v>546512</v>
          </cell>
          <cell r="B195" t="str">
            <v>Littleleaps Ltd</v>
          </cell>
          <cell r="C195">
            <v>1656</v>
          </cell>
          <cell r="D195">
            <v>330</v>
          </cell>
        </row>
        <row r="196">
          <cell r="A196">
            <v>546515</v>
          </cell>
          <cell r="B196" t="str">
            <v>Reepham PreSchool</v>
          </cell>
          <cell r="C196">
            <v>2739</v>
          </cell>
        </row>
        <row r="197">
          <cell r="A197">
            <v>546517</v>
          </cell>
          <cell r="B197" t="str">
            <v>Abbey Pre-school</v>
          </cell>
          <cell r="C197">
            <v>726</v>
          </cell>
          <cell r="D197">
            <v>165</v>
          </cell>
        </row>
        <row r="198">
          <cell r="A198">
            <v>546518</v>
          </cell>
          <cell r="B198" t="str">
            <v>Little Pickles PreSchool</v>
          </cell>
          <cell r="C198">
            <v>4791</v>
          </cell>
          <cell r="D198">
            <v>1155</v>
          </cell>
        </row>
        <row r="199">
          <cell r="A199">
            <v>546519</v>
          </cell>
          <cell r="B199" t="str">
            <v>Mon Ami Childrens Day Nursery</v>
          </cell>
          <cell r="C199">
            <v>8170.5</v>
          </cell>
        </row>
        <row r="200">
          <cell r="A200">
            <v>546520</v>
          </cell>
          <cell r="B200" t="str">
            <v>Paper Moon Day Nursery</v>
          </cell>
          <cell r="C200">
            <v>4587</v>
          </cell>
          <cell r="D200">
            <v>990</v>
          </cell>
        </row>
        <row r="201">
          <cell r="A201">
            <v>546521</v>
          </cell>
          <cell r="B201" t="str">
            <v>North Somercotes Playgroup</v>
          </cell>
          <cell r="C201">
            <v>2409</v>
          </cell>
          <cell r="D201">
            <v>825</v>
          </cell>
        </row>
        <row r="202">
          <cell r="A202">
            <v>546523</v>
          </cell>
          <cell r="B202" t="str">
            <v>Spinning Tops Day Nursery</v>
          </cell>
          <cell r="C202">
            <v>4854</v>
          </cell>
          <cell r="D202">
            <v>2358</v>
          </cell>
        </row>
        <row r="203">
          <cell r="A203">
            <v>546525</v>
          </cell>
          <cell r="B203" t="str">
            <v>Woodside Childrens Nursery</v>
          </cell>
          <cell r="C203">
            <v>3651</v>
          </cell>
          <cell r="D203">
            <v>498</v>
          </cell>
        </row>
        <row r="204">
          <cell r="A204">
            <v>546526</v>
          </cell>
          <cell r="B204" t="str">
            <v>Riverside Day Nursery</v>
          </cell>
          <cell r="C204">
            <v>7524</v>
          </cell>
        </row>
        <row r="205">
          <cell r="A205">
            <v>546528</v>
          </cell>
          <cell r="B205" t="str">
            <v>Honeypot PreSchool Gains</v>
          </cell>
          <cell r="C205">
            <v>4092</v>
          </cell>
          <cell r="D205">
            <v>1584</v>
          </cell>
        </row>
        <row r="206">
          <cell r="A206">
            <v>546529</v>
          </cell>
          <cell r="B206" t="str">
            <v>Ymca Woodlands Daycare</v>
          </cell>
          <cell r="C206">
            <v>1485</v>
          </cell>
        </row>
        <row r="207">
          <cell r="A207">
            <v>546531</v>
          </cell>
          <cell r="B207" t="str">
            <v>Mulberry Bush At St. Augustines</v>
          </cell>
          <cell r="C207">
            <v>5940</v>
          </cell>
          <cell r="D207">
            <v>825</v>
          </cell>
        </row>
        <row r="208">
          <cell r="A208">
            <v>546532</v>
          </cell>
          <cell r="B208" t="str">
            <v>Welbourn Gardens Day Nursery</v>
          </cell>
          <cell r="C208">
            <v>5513</v>
          </cell>
        </row>
        <row r="209">
          <cell r="A209">
            <v>546533</v>
          </cell>
          <cell r="B209" t="str">
            <v>Under Fives Ltd</v>
          </cell>
          <cell r="C209">
            <v>4125</v>
          </cell>
        </row>
        <row r="210">
          <cell r="A210">
            <v>546534</v>
          </cell>
          <cell r="B210" t="str">
            <v>Lilliput Day Nursery Boston</v>
          </cell>
          <cell r="C210">
            <v>2952</v>
          </cell>
          <cell r="D210">
            <v>498</v>
          </cell>
        </row>
        <row r="211">
          <cell r="A211">
            <v>546536</v>
          </cell>
          <cell r="B211" t="str">
            <v>Munchkins Kindergarten Ltd</v>
          </cell>
          <cell r="C211">
            <v>9570</v>
          </cell>
        </row>
        <row r="212">
          <cell r="A212">
            <v>546538</v>
          </cell>
          <cell r="B212" t="str">
            <v>Wellies</v>
          </cell>
          <cell r="C212">
            <v>3664</v>
          </cell>
          <cell r="D212">
            <v>666</v>
          </cell>
        </row>
        <row r="213">
          <cell r="A213">
            <v>546539</v>
          </cell>
          <cell r="B213" t="str">
            <v>The Village PreSchool</v>
          </cell>
          <cell r="C213">
            <v>2761</v>
          </cell>
        </row>
        <row r="214">
          <cell r="A214">
            <v>546540</v>
          </cell>
          <cell r="B214" t="str">
            <v>Start Right Nursery Ltd</v>
          </cell>
          <cell r="C214">
            <v>4152</v>
          </cell>
          <cell r="D214">
            <v>165</v>
          </cell>
        </row>
        <row r="215">
          <cell r="A215">
            <v>546541</v>
          </cell>
          <cell r="B215" t="str">
            <v>Little Treasures Day Nursery</v>
          </cell>
          <cell r="C215">
            <v>6057</v>
          </cell>
          <cell r="D215">
            <v>1022</v>
          </cell>
        </row>
        <row r="216">
          <cell r="A216">
            <v>546544</v>
          </cell>
          <cell r="B216" t="str">
            <v>Honeypot Day Nursery And Preschool</v>
          </cell>
          <cell r="C216">
            <v>4227</v>
          </cell>
        </row>
        <row r="217">
          <cell r="A217">
            <v>546545</v>
          </cell>
          <cell r="B217" t="str">
            <v>Little Learners</v>
          </cell>
          <cell r="C217">
            <v>610</v>
          </cell>
        </row>
        <row r="218">
          <cell r="A218">
            <v>546546</v>
          </cell>
          <cell r="B218" t="str">
            <v>Fun Farm Day Nursery</v>
          </cell>
          <cell r="C218">
            <v>7392</v>
          </cell>
          <cell r="D218">
            <v>990</v>
          </cell>
        </row>
        <row r="219">
          <cell r="A219">
            <v>546550</v>
          </cell>
          <cell r="B219" t="str">
            <v>Mon Ami at Alford</v>
          </cell>
          <cell r="C219">
            <v>9047.5</v>
          </cell>
          <cell r="D219">
            <v>1243</v>
          </cell>
        </row>
        <row r="220">
          <cell r="A220">
            <v>546551</v>
          </cell>
          <cell r="B220" t="str">
            <v>Puddleducks PreSchool And Nursery Grantham</v>
          </cell>
          <cell r="C220">
            <v>4137</v>
          </cell>
        </row>
        <row r="221">
          <cell r="A221">
            <v>546553</v>
          </cell>
          <cell r="B221" t="str">
            <v>Gapa Playgroup</v>
          </cell>
          <cell r="C221">
            <v>3813</v>
          </cell>
          <cell r="D221">
            <v>2151</v>
          </cell>
        </row>
        <row r="222">
          <cell r="A222">
            <v>546555</v>
          </cell>
          <cell r="B222" t="str">
            <v>Rascals PreSchool</v>
          </cell>
          <cell r="C222">
            <v>1695</v>
          </cell>
          <cell r="D222">
            <v>330</v>
          </cell>
        </row>
        <row r="223">
          <cell r="A223">
            <v>546557</v>
          </cell>
          <cell r="B223" t="str">
            <v>Acorn Childcare Spalding</v>
          </cell>
          <cell r="C223">
            <v>6309</v>
          </cell>
          <cell r="D223">
            <v>498</v>
          </cell>
        </row>
        <row r="224">
          <cell r="A224">
            <v>546558</v>
          </cell>
          <cell r="B224" t="str">
            <v>Buttons Daycare Nursery</v>
          </cell>
          <cell r="C224">
            <v>5062.5</v>
          </cell>
          <cell r="D224">
            <v>823</v>
          </cell>
        </row>
        <row r="225">
          <cell r="A225">
            <v>546559</v>
          </cell>
          <cell r="B225" t="str">
            <v>Little Lambs Preschool</v>
          </cell>
          <cell r="C225">
            <v>3117</v>
          </cell>
        </row>
        <row r="226">
          <cell r="A226">
            <v>546560</v>
          </cell>
          <cell r="B226" t="str">
            <v>Whitehouse Farm Day Nursery</v>
          </cell>
          <cell r="C226">
            <v>3765</v>
          </cell>
        </row>
        <row r="227">
          <cell r="A227">
            <v>546564</v>
          </cell>
          <cell r="B227" t="str">
            <v>Little Learners The Meadows Primary</v>
          </cell>
          <cell r="C227">
            <v>7920</v>
          </cell>
          <cell r="D227">
            <v>1155</v>
          </cell>
        </row>
        <row r="228">
          <cell r="A228">
            <v>546565</v>
          </cell>
          <cell r="B228" t="str">
            <v>Young Stars Day Nursery</v>
          </cell>
          <cell r="C228">
            <v>770</v>
          </cell>
          <cell r="D228">
            <v>110</v>
          </cell>
        </row>
        <row r="229">
          <cell r="A229">
            <v>546569</v>
          </cell>
          <cell r="B229" t="str">
            <v>Little Treasures</v>
          </cell>
          <cell r="C229">
            <v>11220</v>
          </cell>
          <cell r="D229">
            <v>1320</v>
          </cell>
        </row>
        <row r="230">
          <cell r="A230">
            <v>546570</v>
          </cell>
          <cell r="B230" t="str">
            <v>Eslaforde Nursery</v>
          </cell>
          <cell r="C230">
            <v>2442</v>
          </cell>
          <cell r="D230">
            <v>132</v>
          </cell>
        </row>
        <row r="231">
          <cell r="A231">
            <v>546573</v>
          </cell>
          <cell r="B231" t="str">
            <v>Park Preschool</v>
          </cell>
          <cell r="C231">
            <v>4719</v>
          </cell>
          <cell r="D231">
            <v>462</v>
          </cell>
        </row>
        <row r="232">
          <cell r="A232">
            <v>546579</v>
          </cell>
          <cell r="B232" t="str">
            <v>Phoenix Montessori Nursery</v>
          </cell>
          <cell r="C232">
            <v>3597</v>
          </cell>
          <cell r="D232">
            <v>264</v>
          </cell>
        </row>
        <row r="233">
          <cell r="A233">
            <v>546581</v>
          </cell>
          <cell r="B233" t="str">
            <v>Sunflower Lodge Childcare</v>
          </cell>
          <cell r="C233">
            <v>6228</v>
          </cell>
          <cell r="D233">
            <v>168</v>
          </cell>
        </row>
        <row r="234">
          <cell r="A234">
            <v>546582</v>
          </cell>
          <cell r="B234" t="str">
            <v>Madcaps Out Of School Club</v>
          </cell>
          <cell r="C234">
            <v>198</v>
          </cell>
        </row>
        <row r="235">
          <cell r="A235">
            <v>580067</v>
          </cell>
          <cell r="B235" t="str">
            <v>Little Gems Childminding</v>
          </cell>
          <cell r="C235">
            <v>330</v>
          </cell>
        </row>
        <row r="236">
          <cell r="A236">
            <v>580068</v>
          </cell>
          <cell r="B236" t="str">
            <v>Puddle Ducks Day Care</v>
          </cell>
          <cell r="C236">
            <v>1320</v>
          </cell>
        </row>
        <row r="237">
          <cell r="A237">
            <v>580648</v>
          </cell>
          <cell r="B237" t="str">
            <v>Waddington Children Family Services</v>
          </cell>
          <cell r="C237">
            <v>9276</v>
          </cell>
          <cell r="D237">
            <v>165</v>
          </cell>
        </row>
        <row r="238">
          <cell r="A238">
            <v>580702</v>
          </cell>
          <cell r="B238" t="str">
            <v>Headstart And Babycare  Grantham</v>
          </cell>
          <cell r="C238">
            <v>13996</v>
          </cell>
          <cell r="D238">
            <v>2982</v>
          </cell>
        </row>
        <row r="239">
          <cell r="A239">
            <v>581263</v>
          </cell>
          <cell r="B239" t="str">
            <v>Sutton St James Playgroup</v>
          </cell>
          <cell r="C239">
            <v>1650</v>
          </cell>
        </row>
        <row r="240">
          <cell r="A240">
            <v>581309</v>
          </cell>
          <cell r="B240" t="str">
            <v>Sleaford Methodist Preschool</v>
          </cell>
          <cell r="C240">
            <v>4224</v>
          </cell>
          <cell r="D240">
            <v>990</v>
          </cell>
        </row>
        <row r="241">
          <cell r="A241">
            <v>581444</v>
          </cell>
          <cell r="B241" t="str">
            <v>Bramble Hall Day Nursery</v>
          </cell>
          <cell r="C241">
            <v>6884.5</v>
          </cell>
          <cell r="D241">
            <v>666</v>
          </cell>
        </row>
        <row r="242">
          <cell r="A242">
            <v>581604</v>
          </cell>
          <cell r="B242" t="str">
            <v>Langtoft Pre School</v>
          </cell>
          <cell r="C242">
            <v>3465</v>
          </cell>
        </row>
        <row r="243">
          <cell r="A243">
            <v>582130</v>
          </cell>
          <cell r="B243" t="str">
            <v>Little Acorns Pre School Pg</v>
          </cell>
          <cell r="C243">
            <v>1974.5</v>
          </cell>
        </row>
        <row r="244">
          <cell r="A244">
            <v>582134</v>
          </cell>
          <cell r="B244" t="str">
            <v>Glebe Farm Nursery School</v>
          </cell>
          <cell r="C244">
            <v>10514</v>
          </cell>
          <cell r="D244">
            <v>462</v>
          </cell>
        </row>
        <row r="245">
          <cell r="A245">
            <v>582223</v>
          </cell>
          <cell r="B245" t="str">
            <v>Tydd St Mary Pre School</v>
          </cell>
          <cell r="C245">
            <v>1518</v>
          </cell>
          <cell r="D245">
            <v>297</v>
          </cell>
        </row>
        <row r="246">
          <cell r="A246">
            <v>582299</v>
          </cell>
          <cell r="B246" t="str">
            <v>Scampton Playmates</v>
          </cell>
          <cell r="C246">
            <v>5280</v>
          </cell>
        </row>
        <row r="247">
          <cell r="A247">
            <v>582439</v>
          </cell>
          <cell r="B247" t="str">
            <v>Holy Trinity Preschool</v>
          </cell>
          <cell r="C247">
            <v>6501</v>
          </cell>
          <cell r="D247">
            <v>627</v>
          </cell>
        </row>
        <row r="248">
          <cell r="A248">
            <v>582640</v>
          </cell>
          <cell r="B248" t="str">
            <v>Manthorpe Pre School Playgroup</v>
          </cell>
          <cell r="C248">
            <v>2805</v>
          </cell>
        </row>
        <row r="249">
          <cell r="A249">
            <v>582715</v>
          </cell>
          <cell r="B249" t="str">
            <v>First Steps Nursery</v>
          </cell>
          <cell r="C249">
            <v>5676</v>
          </cell>
        </row>
        <row r="250">
          <cell r="A250">
            <v>582841</v>
          </cell>
          <cell r="B250" t="str">
            <v>Branston Community Day Nursery</v>
          </cell>
          <cell r="C250">
            <v>5799</v>
          </cell>
          <cell r="D250">
            <v>495</v>
          </cell>
        </row>
        <row r="251">
          <cell r="A251">
            <v>582850</v>
          </cell>
          <cell r="B251" t="str">
            <v>Beckside PreSchool</v>
          </cell>
          <cell r="C251">
            <v>4851</v>
          </cell>
          <cell r="D251">
            <v>330</v>
          </cell>
        </row>
        <row r="252">
          <cell r="A252">
            <v>583013</v>
          </cell>
          <cell r="B252" t="str">
            <v>Busy Hands Pre School</v>
          </cell>
          <cell r="C252">
            <v>2550</v>
          </cell>
        </row>
        <row r="253">
          <cell r="A253">
            <v>583380</v>
          </cell>
          <cell r="B253" t="str">
            <v>Maple Leaf PreSchool Playgroup</v>
          </cell>
          <cell r="C253">
            <v>5412</v>
          </cell>
          <cell r="D253">
            <v>165</v>
          </cell>
        </row>
        <row r="254">
          <cell r="A254">
            <v>583668</v>
          </cell>
          <cell r="B254" t="str">
            <v>Dunholme PreSchool</v>
          </cell>
          <cell r="C254">
            <v>3641</v>
          </cell>
        </row>
        <row r="255">
          <cell r="A255">
            <v>584111</v>
          </cell>
          <cell r="B255" t="str">
            <v>Abbey 345 Playgroup</v>
          </cell>
          <cell r="C255">
            <v>6226</v>
          </cell>
          <cell r="D255">
            <v>880</v>
          </cell>
        </row>
        <row r="256">
          <cell r="A256">
            <v>584735</v>
          </cell>
          <cell r="B256" t="str">
            <v>Mulberry Bush Childcare And Education Centre</v>
          </cell>
          <cell r="C256">
            <v>1998</v>
          </cell>
          <cell r="D256">
            <v>663</v>
          </cell>
        </row>
        <row r="257">
          <cell r="A257">
            <v>585063</v>
          </cell>
          <cell r="B257" t="str">
            <v>Cherry Tots Playgroup</v>
          </cell>
          <cell r="C257">
            <v>3036</v>
          </cell>
          <cell r="D257">
            <v>495</v>
          </cell>
        </row>
        <row r="258">
          <cell r="A258">
            <v>585591</v>
          </cell>
          <cell r="B258" t="str">
            <v>Sunflowers Nursery School</v>
          </cell>
          <cell r="C258">
            <v>7376</v>
          </cell>
        </row>
        <row r="259">
          <cell r="A259">
            <v>597002</v>
          </cell>
          <cell r="B259" t="str">
            <v>The Ark Nursery St Georges School Stamford</v>
          </cell>
          <cell r="C259">
            <v>2766.5</v>
          </cell>
          <cell r="D259">
            <v>627</v>
          </cell>
        </row>
        <row r="260">
          <cell r="A260">
            <v>597003</v>
          </cell>
          <cell r="B260" t="str">
            <v>Welton PreSchool</v>
          </cell>
          <cell r="C260">
            <v>3102</v>
          </cell>
          <cell r="D260">
            <v>165</v>
          </cell>
        </row>
        <row r="261">
          <cell r="A261">
            <v>597004</v>
          </cell>
          <cell r="B261" t="str">
            <v>RUSKINGTON RASCALS PRESCHOOL</v>
          </cell>
          <cell r="C261">
            <v>3399</v>
          </cell>
          <cell r="D261">
            <v>1155</v>
          </cell>
        </row>
        <row r="262">
          <cell r="A262">
            <v>597011</v>
          </cell>
          <cell r="B262" t="str">
            <v>Rainbow Day Nursery</v>
          </cell>
          <cell r="C262">
            <v>4950</v>
          </cell>
        </row>
        <row r="263">
          <cell r="A263">
            <v>597012</v>
          </cell>
          <cell r="B263" t="str">
            <v>Hawthorn Tree Community Childrens Cen</v>
          </cell>
          <cell r="C263">
            <v>7492</v>
          </cell>
          <cell r="D263">
            <v>1554</v>
          </cell>
        </row>
        <row r="264">
          <cell r="A264">
            <v>597013</v>
          </cell>
          <cell r="B264" t="str">
            <v>The Secret Garden Childrens Day Nursery</v>
          </cell>
          <cell r="C264">
            <v>2658</v>
          </cell>
          <cell r="D264">
            <v>1494</v>
          </cell>
        </row>
        <row r="265">
          <cell r="A265">
            <v>597015</v>
          </cell>
          <cell r="B265" t="str">
            <v>Stepping Stones Nursery</v>
          </cell>
          <cell r="C265">
            <v>8313</v>
          </cell>
          <cell r="D265">
            <v>1989</v>
          </cell>
        </row>
        <row r="266">
          <cell r="A266">
            <v>597018</v>
          </cell>
          <cell r="B266" t="str">
            <v>Skendleby Playgroup</v>
          </cell>
          <cell r="C266">
            <v>726</v>
          </cell>
        </row>
        <row r="267">
          <cell r="A267">
            <v>599159</v>
          </cell>
          <cell r="B267" t="str">
            <v>Play Barn</v>
          </cell>
          <cell r="C267">
            <v>1098</v>
          </cell>
          <cell r="D267">
            <v>165</v>
          </cell>
        </row>
        <row r="268">
          <cell r="A268">
            <v>599252</v>
          </cell>
          <cell r="B268" t="str">
            <v>Little Ducklings PreSchool</v>
          </cell>
          <cell r="C268">
            <v>3354</v>
          </cell>
          <cell r="D268">
            <v>663</v>
          </cell>
        </row>
        <row r="269">
          <cell r="A269">
            <v>599255</v>
          </cell>
          <cell r="B269" t="str">
            <v>The Priory Nursery The Priory Witham Academy</v>
          </cell>
          <cell r="C269">
            <v>2997</v>
          </cell>
          <cell r="D269">
            <v>672</v>
          </cell>
        </row>
        <row r="270">
          <cell r="A270">
            <v>599257</v>
          </cell>
          <cell r="B270" t="str">
            <v>Stepping Stones PreSchool Nettleham</v>
          </cell>
          <cell r="C270">
            <v>1881</v>
          </cell>
          <cell r="D270">
            <v>495</v>
          </cell>
        </row>
        <row r="271">
          <cell r="A271">
            <v>599259</v>
          </cell>
          <cell r="B271" t="str">
            <v>Little Jesters Faldingworth Primary School</v>
          </cell>
          <cell r="C271">
            <v>1177</v>
          </cell>
          <cell r="D271">
            <v>660</v>
          </cell>
        </row>
        <row r="272">
          <cell r="A272">
            <v>599330</v>
          </cell>
          <cell r="B272" t="str">
            <v>Lea Pre School And Kids Club</v>
          </cell>
          <cell r="C272">
            <v>4705</v>
          </cell>
        </row>
        <row r="273">
          <cell r="A273">
            <v>599384</v>
          </cell>
          <cell r="B273" t="str">
            <v>Treasure Chest Day Nursery</v>
          </cell>
          <cell r="C273">
            <v>1965</v>
          </cell>
          <cell r="D273">
            <v>168</v>
          </cell>
        </row>
        <row r="274">
          <cell r="A274">
            <v>599428</v>
          </cell>
          <cell r="B274" t="str">
            <v>Janet Lewis  Childminder</v>
          </cell>
          <cell r="C274">
            <v>168</v>
          </cell>
        </row>
        <row r="275">
          <cell r="A275">
            <v>599441</v>
          </cell>
          <cell r="B275" t="str">
            <v>St Georges Preparatory School And Little Dragons Preschool</v>
          </cell>
          <cell r="C275">
            <v>4345</v>
          </cell>
        </row>
        <row r="276">
          <cell r="A276">
            <v>599584</v>
          </cell>
          <cell r="B276" t="str">
            <v>Trinity Day Nursery</v>
          </cell>
          <cell r="C276">
            <v>8927</v>
          </cell>
          <cell r="D276">
            <v>4032</v>
          </cell>
        </row>
        <row r="277">
          <cell r="A277">
            <v>683773</v>
          </cell>
          <cell r="B277" t="str">
            <v>Fleur De Lys Nursery and Pre School</v>
          </cell>
          <cell r="C277">
            <v>2838</v>
          </cell>
          <cell r="D277">
            <v>333</v>
          </cell>
        </row>
        <row r="278">
          <cell r="A278">
            <v>683776</v>
          </cell>
          <cell r="B278" t="str">
            <v>Susanne Rice</v>
          </cell>
          <cell r="C278">
            <v>495</v>
          </cell>
        </row>
        <row r="279">
          <cell r="A279">
            <v>683778</v>
          </cell>
          <cell r="B279" t="str">
            <v>Greetwell Hollow Day Nursery</v>
          </cell>
          <cell r="C279">
            <v>6819</v>
          </cell>
          <cell r="D279">
            <v>495</v>
          </cell>
        </row>
        <row r="280">
          <cell r="A280">
            <v>683781</v>
          </cell>
          <cell r="B280" t="str">
            <v>Valerie Houghton</v>
          </cell>
          <cell r="C280">
            <v>498</v>
          </cell>
        </row>
        <row r="281">
          <cell r="A281">
            <v>683782</v>
          </cell>
          <cell r="B281" t="str">
            <v>Rachel Benton</v>
          </cell>
          <cell r="C281">
            <v>407</v>
          </cell>
        </row>
        <row r="282">
          <cell r="A282">
            <v>683785</v>
          </cell>
          <cell r="B282" t="str">
            <v>Joanne Leeder</v>
          </cell>
          <cell r="C282">
            <v>165</v>
          </cell>
        </row>
        <row r="283">
          <cell r="A283">
            <v>683786</v>
          </cell>
          <cell r="B283" t="str">
            <v>Sharon Palmer Childminding</v>
          </cell>
          <cell r="C283">
            <v>369</v>
          </cell>
        </row>
        <row r="284">
          <cell r="A284">
            <v>683789</v>
          </cell>
          <cell r="B284" t="str">
            <v>Ann Webster Childminding</v>
          </cell>
          <cell r="C284">
            <v>55</v>
          </cell>
        </row>
        <row r="285">
          <cell r="A285">
            <v>683790</v>
          </cell>
          <cell r="B285" t="str">
            <v>Cathedral Childcare</v>
          </cell>
          <cell r="C285">
            <v>66</v>
          </cell>
        </row>
        <row r="286">
          <cell r="A286">
            <v>683791</v>
          </cell>
          <cell r="B286" t="str">
            <v>Sheins Childminding</v>
          </cell>
          <cell r="C286">
            <v>165</v>
          </cell>
        </row>
        <row r="287">
          <cell r="A287">
            <v>683792</v>
          </cell>
          <cell r="B287" t="str">
            <v>Children First Childminding Service</v>
          </cell>
          <cell r="C287">
            <v>66</v>
          </cell>
        </row>
        <row r="288">
          <cell r="A288">
            <v>683793</v>
          </cell>
          <cell r="B288" t="str">
            <v>Burton Hathow Preparatory School</v>
          </cell>
          <cell r="C288">
            <v>4404</v>
          </cell>
        </row>
        <row r="289">
          <cell r="A289">
            <v>683794</v>
          </cell>
          <cell r="B289" t="str">
            <v>Smartie Pants Day Nursery</v>
          </cell>
          <cell r="C289">
            <v>5311</v>
          </cell>
          <cell r="D289">
            <v>1662</v>
          </cell>
        </row>
        <row r="290">
          <cell r="A290">
            <v>683797</v>
          </cell>
          <cell r="B290" t="str">
            <v>Sarah KosinskiDrayton</v>
          </cell>
          <cell r="C290">
            <v>99</v>
          </cell>
        </row>
        <row r="291">
          <cell r="A291">
            <v>683801</v>
          </cell>
          <cell r="B291" t="str">
            <v>Thomas Mcquilter</v>
          </cell>
        </row>
        <row r="292">
          <cell r="A292">
            <v>683802</v>
          </cell>
          <cell r="B292" t="str">
            <v>Kellys Childminding Service</v>
          </cell>
          <cell r="C292">
            <v>44</v>
          </cell>
        </row>
        <row r="293">
          <cell r="A293">
            <v>683803</v>
          </cell>
          <cell r="B293" t="str">
            <v>Loobyloos Childcare</v>
          </cell>
          <cell r="C293">
            <v>66</v>
          </cell>
        </row>
        <row r="294">
          <cell r="A294">
            <v>683806</v>
          </cell>
          <cell r="B294" t="str">
            <v>Donna Clancy</v>
          </cell>
          <cell r="C294">
            <v>330</v>
          </cell>
        </row>
        <row r="295">
          <cell r="A295">
            <v>683810</v>
          </cell>
          <cell r="B295" t="str">
            <v>Nini Childcare</v>
          </cell>
          <cell r="C295">
            <v>495</v>
          </cell>
        </row>
        <row r="296">
          <cell r="A296">
            <v>683811</v>
          </cell>
          <cell r="B296" t="str">
            <v>Emma Clayton Childminder</v>
          </cell>
          <cell r="C296">
            <v>495</v>
          </cell>
        </row>
        <row r="297">
          <cell r="A297">
            <v>683812</v>
          </cell>
          <cell r="B297" t="str">
            <v>Sunbeams Preschool And Kids Club</v>
          </cell>
          <cell r="C297">
            <v>1095</v>
          </cell>
          <cell r="D297">
            <v>168</v>
          </cell>
        </row>
        <row r="298">
          <cell r="A298">
            <v>683813</v>
          </cell>
          <cell r="B298" t="str">
            <v>Kids Corner Day Nursery</v>
          </cell>
          <cell r="C298">
            <v>1716</v>
          </cell>
        </row>
        <row r="299">
          <cell r="A299">
            <v>683815</v>
          </cell>
          <cell r="B299" t="str">
            <v>345 Playgroup</v>
          </cell>
          <cell r="C299">
            <v>2541</v>
          </cell>
          <cell r="D299">
            <v>495</v>
          </cell>
        </row>
        <row r="300">
          <cell r="A300">
            <v>683816</v>
          </cell>
          <cell r="B300" t="str">
            <v>Manor Barn Day Nursery</v>
          </cell>
          <cell r="C300">
            <v>3432</v>
          </cell>
          <cell r="D300">
            <v>168</v>
          </cell>
        </row>
        <row r="301">
          <cell r="A301">
            <v>683817</v>
          </cell>
          <cell r="B301" t="str">
            <v>Cherry B Day Nursery</v>
          </cell>
          <cell r="C301">
            <v>1485</v>
          </cell>
        </row>
        <row r="302">
          <cell r="A302">
            <v>683818</v>
          </cell>
          <cell r="B302" t="str">
            <v>Bev Whyler  Childminder</v>
          </cell>
          <cell r="C302">
            <v>333</v>
          </cell>
        </row>
        <row r="303">
          <cell r="A303">
            <v>683819</v>
          </cell>
          <cell r="B303" t="str">
            <v>Cherry Cherubs Childcare</v>
          </cell>
          <cell r="C303">
            <v>2616</v>
          </cell>
          <cell r="D303">
            <v>333</v>
          </cell>
        </row>
        <row r="304">
          <cell r="A304">
            <v>683820</v>
          </cell>
          <cell r="B304" t="str">
            <v>Acorn Childcare Centre</v>
          </cell>
          <cell r="C304">
            <v>6350</v>
          </cell>
          <cell r="D304">
            <v>165</v>
          </cell>
        </row>
        <row r="305">
          <cell r="A305">
            <v>683821</v>
          </cell>
          <cell r="B305" t="str">
            <v>Smile House Childcare</v>
          </cell>
          <cell r="C305">
            <v>99</v>
          </cell>
        </row>
        <row r="306">
          <cell r="A306">
            <v>683824</v>
          </cell>
          <cell r="B306" t="str">
            <v>Rebecca Clarke</v>
          </cell>
          <cell r="C306">
            <v>396</v>
          </cell>
        </row>
        <row r="307">
          <cell r="A307">
            <v>683825</v>
          </cell>
          <cell r="B307" t="str">
            <v>Pams Childcare</v>
          </cell>
        </row>
        <row r="308">
          <cell r="A308">
            <v>683828</v>
          </cell>
          <cell r="B308" t="str">
            <v>Little Stars Childminding</v>
          </cell>
          <cell r="C308">
            <v>468</v>
          </cell>
        </row>
        <row r="309">
          <cell r="A309">
            <v>683830</v>
          </cell>
          <cell r="B309" t="str">
            <v>Helen Dunning</v>
          </cell>
          <cell r="C309">
            <v>264</v>
          </cell>
        </row>
        <row r="310">
          <cell r="A310">
            <v>683831</v>
          </cell>
          <cell r="B310" t="str">
            <v>Lilliput Day Nursery Spalding Ltd</v>
          </cell>
          <cell r="C310">
            <v>7173</v>
          </cell>
        </row>
        <row r="311">
          <cell r="A311">
            <v>683832</v>
          </cell>
          <cell r="B311" t="str">
            <v>Bells Day Nursery</v>
          </cell>
          <cell r="C311">
            <v>4987</v>
          </cell>
          <cell r="D311">
            <v>1089</v>
          </cell>
        </row>
        <row r="312">
          <cell r="A312">
            <v>683835</v>
          </cell>
          <cell r="B312" t="str">
            <v>Bearhugs Nursery Tattershall</v>
          </cell>
          <cell r="C312">
            <v>3894</v>
          </cell>
          <cell r="D312">
            <v>498</v>
          </cell>
        </row>
        <row r="313">
          <cell r="A313">
            <v>683837</v>
          </cell>
          <cell r="B313" t="str">
            <v>Alexandra Cottage</v>
          </cell>
          <cell r="C313">
            <v>165</v>
          </cell>
        </row>
        <row r="314">
          <cell r="A314">
            <v>683840</v>
          </cell>
          <cell r="B314" t="str">
            <v>Lynn Graham</v>
          </cell>
          <cell r="C314">
            <v>4158</v>
          </cell>
          <cell r="D314">
            <v>330</v>
          </cell>
        </row>
        <row r="315">
          <cell r="A315">
            <v>683842</v>
          </cell>
          <cell r="B315" t="str">
            <v>Jays Childminding</v>
          </cell>
        </row>
        <row r="316">
          <cell r="A316">
            <v>683846</v>
          </cell>
          <cell r="B316" t="str">
            <v>Michelles Childcare Services</v>
          </cell>
        </row>
        <row r="317">
          <cell r="A317">
            <v>683849</v>
          </cell>
          <cell r="B317" t="str">
            <v>Rainbow Playgroup</v>
          </cell>
          <cell r="C317">
            <v>495</v>
          </cell>
        </row>
        <row r="318">
          <cell r="A318">
            <v>683851</v>
          </cell>
          <cell r="B318" t="str">
            <v>Claires Cheeky Cherubs</v>
          </cell>
          <cell r="C318">
            <v>165</v>
          </cell>
        </row>
        <row r="319">
          <cell r="A319">
            <v>683853</v>
          </cell>
          <cell r="B319" t="str">
            <v>Little Oaks Childcare</v>
          </cell>
          <cell r="C319">
            <v>7015</v>
          </cell>
          <cell r="D319">
            <v>1752</v>
          </cell>
        </row>
        <row r="320">
          <cell r="A320">
            <v>683854</v>
          </cell>
          <cell r="B320" t="str">
            <v>Elizabeth Curtis</v>
          </cell>
          <cell r="C320">
            <v>165</v>
          </cell>
        </row>
        <row r="321">
          <cell r="A321">
            <v>683855</v>
          </cell>
          <cell r="B321" t="str">
            <v>Sunflowers ChildMinding</v>
          </cell>
          <cell r="C321">
            <v>1155</v>
          </cell>
        </row>
        <row r="322">
          <cell r="A322">
            <v>683856</v>
          </cell>
          <cell r="B322" t="str">
            <v>The Home Nursery</v>
          </cell>
          <cell r="C322">
            <v>6333</v>
          </cell>
        </row>
        <row r="323">
          <cell r="A323">
            <v>683857</v>
          </cell>
          <cell r="B323" t="str">
            <v>Stacy Marriott</v>
          </cell>
        </row>
        <row r="324">
          <cell r="A324">
            <v>683858</v>
          </cell>
          <cell r="B324" t="str">
            <v>Debbie Pryde Childminding Services</v>
          </cell>
          <cell r="C324">
            <v>198</v>
          </cell>
        </row>
        <row r="325">
          <cell r="A325">
            <v>683859</v>
          </cell>
          <cell r="B325" t="str">
            <v>Rachel Ella</v>
          </cell>
          <cell r="C325">
            <v>324.5</v>
          </cell>
        </row>
        <row r="326">
          <cell r="A326">
            <v>683861</v>
          </cell>
          <cell r="B326" t="str">
            <v>Tina Manning</v>
          </cell>
          <cell r="C326">
            <v>330</v>
          </cell>
        </row>
        <row r="327">
          <cell r="A327">
            <v>683862</v>
          </cell>
          <cell r="B327" t="str">
            <v>Little Learners PreSchool</v>
          </cell>
          <cell r="C327">
            <v>18061</v>
          </cell>
        </row>
        <row r="328">
          <cell r="A328">
            <v>683865</v>
          </cell>
          <cell r="B328" t="str">
            <v>Happydayz Childminding</v>
          </cell>
        </row>
        <row r="329">
          <cell r="A329">
            <v>683866</v>
          </cell>
          <cell r="B329" t="str">
            <v>Nikkis Child Minding</v>
          </cell>
          <cell r="C329">
            <v>154</v>
          </cell>
        </row>
        <row r="330">
          <cell r="A330">
            <v>683872</v>
          </cell>
          <cell r="B330" t="str">
            <v>Louise's Little Big Stars</v>
          </cell>
          <cell r="C330">
            <v>165</v>
          </cell>
        </row>
        <row r="331">
          <cell r="A331">
            <v>683875</v>
          </cell>
          <cell r="B331" t="str">
            <v>Church Lane Nursery</v>
          </cell>
          <cell r="C331">
            <v>8409</v>
          </cell>
          <cell r="D331">
            <v>1320</v>
          </cell>
        </row>
        <row r="332">
          <cell r="A332">
            <v>683877</v>
          </cell>
          <cell r="B332" t="str">
            <v>Little Stars Daycare</v>
          </cell>
          <cell r="C332">
            <v>168</v>
          </cell>
        </row>
        <row r="333">
          <cell r="A333">
            <v>683879</v>
          </cell>
          <cell r="B333" t="str">
            <v>Little Explorers Nursery</v>
          </cell>
          <cell r="C333">
            <v>6594</v>
          </cell>
          <cell r="D333">
            <v>2286</v>
          </cell>
        </row>
        <row r="334">
          <cell r="A334">
            <v>683880</v>
          </cell>
          <cell r="B334" t="str">
            <v>LITTLETOTSNURSERY</v>
          </cell>
          <cell r="C334">
            <v>660</v>
          </cell>
        </row>
        <row r="335">
          <cell r="A335">
            <v>683885</v>
          </cell>
          <cell r="B335" t="str">
            <v>Rachels House Childminding</v>
          </cell>
          <cell r="C335">
            <v>495</v>
          </cell>
        </row>
        <row r="336">
          <cell r="A336">
            <v>683887</v>
          </cell>
          <cell r="B336" t="str">
            <v>Julie Beeken  Child Minder</v>
          </cell>
          <cell r="C336">
            <v>159.5</v>
          </cell>
        </row>
        <row r="337">
          <cell r="A337">
            <v>683889</v>
          </cell>
          <cell r="B337" t="str">
            <v>Joanne Taylor</v>
          </cell>
          <cell r="C337">
            <v>165</v>
          </cell>
        </row>
        <row r="338">
          <cell r="A338">
            <v>683890</v>
          </cell>
          <cell r="B338" t="str">
            <v>Valeria Vaz</v>
          </cell>
          <cell r="C338">
            <v>660</v>
          </cell>
          <cell r="D338">
            <v>165</v>
          </cell>
        </row>
        <row r="339">
          <cell r="A339">
            <v>683891</v>
          </cell>
          <cell r="B339" t="str">
            <v>Aimees Childminding</v>
          </cell>
        </row>
        <row r="340">
          <cell r="A340">
            <v>683898</v>
          </cell>
          <cell r="B340" t="str">
            <v>Sally Dunthorne Child Minder</v>
          </cell>
        </row>
        <row r="341">
          <cell r="A341">
            <v>683899</v>
          </cell>
          <cell r="B341" t="str">
            <v>Little Legs Child Minding</v>
          </cell>
          <cell r="C341">
            <v>42</v>
          </cell>
        </row>
        <row r="342">
          <cell r="A342">
            <v>683900</v>
          </cell>
          <cell r="B342" t="str">
            <v>Jacqui Wood</v>
          </cell>
          <cell r="C342">
            <v>165</v>
          </cell>
        </row>
        <row r="343">
          <cell r="A343">
            <v>683903</v>
          </cell>
          <cell r="B343" t="str">
            <v>Cherry Tree Day Nursery</v>
          </cell>
          <cell r="C343">
            <v>4332</v>
          </cell>
          <cell r="D343">
            <v>1830</v>
          </cell>
        </row>
        <row r="344">
          <cell r="A344">
            <v>683906</v>
          </cell>
          <cell r="B344" t="str">
            <v>Beverley Bell</v>
          </cell>
          <cell r="C344">
            <v>330</v>
          </cell>
        </row>
        <row r="345">
          <cell r="A345">
            <v>683909</v>
          </cell>
          <cell r="B345" t="str">
            <v>Mandy Smith  Child Minder</v>
          </cell>
          <cell r="C345">
            <v>330</v>
          </cell>
          <cell r="D345">
            <v>330</v>
          </cell>
        </row>
        <row r="346">
          <cell r="A346">
            <v>683911</v>
          </cell>
          <cell r="B346" t="str">
            <v>Bells Day Nursery</v>
          </cell>
          <cell r="C346">
            <v>2495</v>
          </cell>
          <cell r="D346">
            <v>165</v>
          </cell>
        </row>
        <row r="347">
          <cell r="A347">
            <v>683913</v>
          </cell>
          <cell r="B347" t="str">
            <v>Bobbin Bubbles</v>
          </cell>
          <cell r="C347">
            <v>330</v>
          </cell>
        </row>
        <row r="348">
          <cell r="A348">
            <v>683914</v>
          </cell>
          <cell r="B348" t="str">
            <v>Vicencia Ganhao</v>
          </cell>
          <cell r="C348">
            <v>495</v>
          </cell>
        </row>
        <row r="349">
          <cell r="A349">
            <v>683915</v>
          </cell>
          <cell r="B349" t="str">
            <v>Little Lockets Nursery</v>
          </cell>
          <cell r="C349">
            <v>2508</v>
          </cell>
          <cell r="D349">
            <v>660</v>
          </cell>
        </row>
        <row r="350">
          <cell r="A350">
            <v>683916</v>
          </cell>
          <cell r="B350" t="str">
            <v>Maximum Childminding</v>
          </cell>
          <cell r="C350">
            <v>267</v>
          </cell>
        </row>
        <row r="351">
          <cell r="A351">
            <v>683917</v>
          </cell>
          <cell r="B351" t="str">
            <v>Helen Radcliffe</v>
          </cell>
          <cell r="C351">
            <v>165</v>
          </cell>
        </row>
        <row r="352">
          <cell r="A352">
            <v>683919</v>
          </cell>
          <cell r="B352" t="str">
            <v>Nickies Little Tinkers</v>
          </cell>
          <cell r="C352">
            <v>66</v>
          </cell>
        </row>
        <row r="353">
          <cell r="A353">
            <v>683920</v>
          </cell>
          <cell r="B353" t="str">
            <v>Clarence House Nursery</v>
          </cell>
          <cell r="C353">
            <v>4503</v>
          </cell>
          <cell r="D353">
            <v>501</v>
          </cell>
        </row>
        <row r="354">
          <cell r="A354">
            <v>683921</v>
          </cell>
          <cell r="B354" t="str">
            <v>Ann Griffith</v>
          </cell>
          <cell r="C354">
            <v>99</v>
          </cell>
        </row>
        <row r="355">
          <cell r="A355">
            <v>683922</v>
          </cell>
          <cell r="B355" t="str">
            <v>Positive Childcare</v>
          </cell>
          <cell r="C355">
            <v>1509</v>
          </cell>
          <cell r="D355">
            <v>336</v>
          </cell>
        </row>
        <row r="356">
          <cell r="A356">
            <v>683923</v>
          </cell>
          <cell r="B356" t="str">
            <v>Hailey Street</v>
          </cell>
          <cell r="C356">
            <v>333</v>
          </cell>
        </row>
        <row r="357">
          <cell r="A357">
            <v>683924</v>
          </cell>
          <cell r="B357" t="str">
            <v>Mrs Jane Kay</v>
          </cell>
          <cell r="C357">
            <v>33</v>
          </cell>
        </row>
        <row r="358">
          <cell r="A358">
            <v>683925</v>
          </cell>
          <cell r="B358" t="str">
            <v>The Walnut Tree</v>
          </cell>
          <cell r="C358">
            <v>168</v>
          </cell>
        </row>
        <row r="359">
          <cell r="A359">
            <v>683926</v>
          </cell>
          <cell r="B359" t="str">
            <v>Dawn Stokes</v>
          </cell>
          <cell r="C359">
            <v>168</v>
          </cell>
        </row>
        <row r="360">
          <cell r="A360">
            <v>683927</v>
          </cell>
          <cell r="B360" t="str">
            <v>Ashton Angels Childminding</v>
          </cell>
          <cell r="C360">
            <v>165</v>
          </cell>
        </row>
        <row r="361">
          <cell r="A361">
            <v>683930</v>
          </cell>
          <cell r="B361" t="str">
            <v>Little Stars Preschool</v>
          </cell>
          <cell r="C361">
            <v>2101</v>
          </cell>
          <cell r="D361">
            <v>660</v>
          </cell>
        </row>
        <row r="362">
          <cell r="A362">
            <v>683931</v>
          </cell>
          <cell r="B362" t="str">
            <v>Sharon Dumpleton Childminding</v>
          </cell>
          <cell r="C362">
            <v>448</v>
          </cell>
        </row>
        <row r="363">
          <cell r="A363">
            <v>683933</v>
          </cell>
          <cell r="B363" t="str">
            <v>Moonbeams Childcare</v>
          </cell>
          <cell r="C363">
            <v>165</v>
          </cell>
        </row>
        <row r="364">
          <cell r="A364">
            <v>683973</v>
          </cell>
          <cell r="B364" t="str">
            <v>Andrea Logan Child Minding</v>
          </cell>
          <cell r="C364">
            <v>66</v>
          </cell>
        </row>
        <row r="365">
          <cell r="A365">
            <v>683975</v>
          </cell>
          <cell r="B365" t="str">
            <v>Rebecca Barber</v>
          </cell>
          <cell r="C365">
            <v>143</v>
          </cell>
        </row>
        <row r="366">
          <cell r="A366">
            <v>683976</v>
          </cell>
          <cell r="B366" t="str">
            <v>Deborah Underdown</v>
          </cell>
          <cell r="C366">
            <v>165</v>
          </cell>
        </row>
        <row r="367">
          <cell r="A367">
            <v>683980</v>
          </cell>
          <cell r="B367" t="str">
            <v>Woodlands Day Nursery</v>
          </cell>
          <cell r="C367">
            <v>2343</v>
          </cell>
          <cell r="D367">
            <v>168</v>
          </cell>
        </row>
        <row r="368">
          <cell r="A368">
            <v>683981</v>
          </cell>
          <cell r="B368" t="str">
            <v>Children 1St At The Marina</v>
          </cell>
          <cell r="C368">
            <v>5488</v>
          </cell>
        </row>
        <row r="369">
          <cell r="A369">
            <v>683982</v>
          </cell>
          <cell r="B369" t="str">
            <v>Children 1St At Monks Road</v>
          </cell>
          <cell r="C369">
            <v>5376</v>
          </cell>
          <cell r="D369">
            <v>1848</v>
          </cell>
        </row>
        <row r="370">
          <cell r="A370">
            <v>683983</v>
          </cell>
          <cell r="B370" t="str">
            <v>Children 1St At Wragby Road</v>
          </cell>
          <cell r="C370">
            <v>7155</v>
          </cell>
          <cell r="D370">
            <v>1008</v>
          </cell>
        </row>
        <row r="371">
          <cell r="A371">
            <v>683985</v>
          </cell>
          <cell r="B371" t="str">
            <v>Kays Childminding</v>
          </cell>
        </row>
        <row r="372">
          <cell r="A372">
            <v>683990</v>
          </cell>
          <cell r="B372" t="str">
            <v>Pansy Potters Childcare</v>
          </cell>
          <cell r="C372">
            <v>990</v>
          </cell>
        </row>
        <row r="373">
          <cell r="A373">
            <v>683992</v>
          </cell>
          <cell r="B373" t="str">
            <v>Little Owls Childrens Nursery</v>
          </cell>
          <cell r="C373">
            <v>4323</v>
          </cell>
          <cell r="D373">
            <v>1173</v>
          </cell>
        </row>
        <row r="374">
          <cell r="A374">
            <v>683993</v>
          </cell>
          <cell r="B374" t="str">
            <v>Paula Lee Childminding</v>
          </cell>
          <cell r="C374">
            <v>341</v>
          </cell>
        </row>
        <row r="375">
          <cell r="A375">
            <v>683994</v>
          </cell>
          <cell r="B375" t="str">
            <v>Lyndsay Botten Childminding</v>
          </cell>
          <cell r="C375">
            <v>33</v>
          </cell>
        </row>
        <row r="376">
          <cell r="A376">
            <v>683997</v>
          </cell>
          <cell r="B376" t="str">
            <v>Sue Barrett</v>
          </cell>
          <cell r="C376">
            <v>165</v>
          </cell>
        </row>
        <row r="377">
          <cell r="A377">
            <v>683998</v>
          </cell>
          <cell r="B377" t="str">
            <v>Beacon Lane Day Nursery</v>
          </cell>
          <cell r="C377">
            <v>8169</v>
          </cell>
        </row>
        <row r="378">
          <cell r="A378">
            <v>683999</v>
          </cell>
          <cell r="B378" t="str">
            <v>Smartie Pants Nursery</v>
          </cell>
          <cell r="C378">
            <v>957</v>
          </cell>
        </row>
        <row r="379">
          <cell r="A379">
            <v>684002</v>
          </cell>
          <cell r="B379" t="str">
            <v>Giggles Galore</v>
          </cell>
          <cell r="C379">
            <v>4048</v>
          </cell>
          <cell r="D379">
            <v>825</v>
          </cell>
        </row>
        <row r="380">
          <cell r="A380">
            <v>684003</v>
          </cell>
          <cell r="B380" t="str">
            <v>Nutwood Day Nursery</v>
          </cell>
          <cell r="C380">
            <v>3258</v>
          </cell>
          <cell r="D380">
            <v>330</v>
          </cell>
        </row>
        <row r="381">
          <cell r="A381">
            <v>684004</v>
          </cell>
          <cell r="B381" t="str">
            <v>Claire Carter</v>
          </cell>
          <cell r="C381">
            <v>33</v>
          </cell>
        </row>
        <row r="382">
          <cell r="A382">
            <v>684005</v>
          </cell>
          <cell r="B382" t="str">
            <v>Jackdaw Childcare</v>
          </cell>
          <cell r="C382">
            <v>132</v>
          </cell>
        </row>
        <row r="383">
          <cell r="A383">
            <v>684006</v>
          </cell>
          <cell r="B383" t="str">
            <v>Marie WelbyEverard</v>
          </cell>
          <cell r="C383">
            <v>66</v>
          </cell>
        </row>
        <row r="384">
          <cell r="A384">
            <v>684008</v>
          </cell>
          <cell r="B384" t="str">
            <v>Carolyn</v>
          </cell>
          <cell r="C384">
            <v>555.5</v>
          </cell>
        </row>
        <row r="385">
          <cell r="A385">
            <v>684009</v>
          </cell>
          <cell r="B385" t="str">
            <v>Linda Favell</v>
          </cell>
          <cell r="C385">
            <v>33</v>
          </cell>
        </row>
        <row r="386">
          <cell r="A386">
            <v>684011</v>
          </cell>
          <cell r="B386" t="str">
            <v>First Timers Preschool Nursery</v>
          </cell>
          <cell r="C386">
            <v>6204</v>
          </cell>
        </row>
        <row r="387">
          <cell r="A387">
            <v>684015</v>
          </cell>
          <cell r="B387" t="str">
            <v>Little Oaks Nursery Wyberton Primary</v>
          </cell>
          <cell r="C387">
            <v>3300</v>
          </cell>
          <cell r="D387">
            <v>891</v>
          </cell>
        </row>
        <row r="388">
          <cell r="A388">
            <v>684016</v>
          </cell>
          <cell r="B388" t="str">
            <v>Noahs Ark Daycare</v>
          </cell>
          <cell r="C388">
            <v>495</v>
          </cell>
        </row>
        <row r="389">
          <cell r="A389">
            <v>684017</v>
          </cell>
          <cell r="B389" t="str">
            <v>Long Bennington Preschool</v>
          </cell>
          <cell r="C389">
            <v>1947</v>
          </cell>
          <cell r="D389">
            <v>660</v>
          </cell>
        </row>
        <row r="390">
          <cell r="A390">
            <v>684019</v>
          </cell>
          <cell r="B390" t="str">
            <v>Rachels Childminding Service</v>
          </cell>
          <cell r="C390">
            <v>429</v>
          </cell>
        </row>
        <row r="391">
          <cell r="A391">
            <v>684020</v>
          </cell>
          <cell r="B391" t="str">
            <v>Holly House Childcare</v>
          </cell>
          <cell r="C391">
            <v>264</v>
          </cell>
        </row>
        <row r="392">
          <cell r="A392">
            <v>684021</v>
          </cell>
          <cell r="B392" t="str">
            <v>Little Sparkles</v>
          </cell>
          <cell r="C392">
            <v>132</v>
          </cell>
        </row>
        <row r="393">
          <cell r="A393">
            <v>684023</v>
          </cell>
          <cell r="B393" t="str">
            <v>Nans Nursery</v>
          </cell>
          <cell r="C393">
            <v>66</v>
          </cell>
        </row>
        <row r="394">
          <cell r="A394">
            <v>684024</v>
          </cell>
          <cell r="B394" t="str">
            <v>Home From Home Childcare</v>
          </cell>
          <cell r="C394">
            <v>33</v>
          </cell>
        </row>
        <row r="395">
          <cell r="A395">
            <v>684026</v>
          </cell>
          <cell r="B395" t="str">
            <v>Mrs D Quarmby</v>
          </cell>
        </row>
        <row r="396">
          <cell r="A396">
            <v>684027</v>
          </cell>
          <cell r="B396" t="str">
            <v>Happy Little Doodles</v>
          </cell>
          <cell r="C396">
            <v>55</v>
          </cell>
        </row>
        <row r="397">
          <cell r="A397">
            <v>684028</v>
          </cell>
          <cell r="B397" t="str">
            <v>Sues Childminding</v>
          </cell>
          <cell r="C397">
            <v>99</v>
          </cell>
        </row>
        <row r="398">
          <cell r="A398">
            <v>684030</v>
          </cell>
          <cell r="B398" t="str">
            <v>Julie Chambers</v>
          </cell>
          <cell r="C398">
            <v>33</v>
          </cell>
        </row>
        <row r="399">
          <cell r="A399">
            <v>684031</v>
          </cell>
          <cell r="B399" t="str">
            <v>Fun Days</v>
          </cell>
          <cell r="C399">
            <v>27.5</v>
          </cell>
        </row>
        <row r="400">
          <cell r="A400">
            <v>684034</v>
          </cell>
          <cell r="B400" t="str">
            <v>Helpringham Honey Bees</v>
          </cell>
        </row>
        <row r="401">
          <cell r="A401">
            <v>684038</v>
          </cell>
          <cell r="B401" t="str">
            <v>Mayas Bees Nest Childcare</v>
          </cell>
          <cell r="C401">
            <v>165</v>
          </cell>
        </row>
        <row r="402">
          <cell r="A402">
            <v>684039</v>
          </cell>
          <cell r="B402" t="str">
            <v>Lizzys Childminding</v>
          </cell>
        </row>
        <row r="403">
          <cell r="A403">
            <v>684040</v>
          </cell>
          <cell r="B403" t="str">
            <v>Jumping Jacks</v>
          </cell>
          <cell r="C403">
            <v>168</v>
          </cell>
        </row>
        <row r="404">
          <cell r="A404">
            <v>684041</v>
          </cell>
          <cell r="B404" t="str">
            <v>Rebecca Mckie</v>
          </cell>
          <cell r="C404">
            <v>660</v>
          </cell>
        </row>
        <row r="405">
          <cell r="A405">
            <v>684042</v>
          </cell>
          <cell r="B405" t="str">
            <v>Apple Tree Corner Day Care And Pre School</v>
          </cell>
          <cell r="C405">
            <v>6082</v>
          </cell>
        </row>
        <row r="406">
          <cell r="A406">
            <v>684043</v>
          </cell>
          <cell r="B406" t="str">
            <v>Happy Lil Stars Childminding</v>
          </cell>
        </row>
        <row r="407">
          <cell r="A407">
            <v>684045</v>
          </cell>
          <cell r="B407" t="str">
            <v>Mos Childcare</v>
          </cell>
          <cell r="C407">
            <v>294</v>
          </cell>
        </row>
        <row r="408">
          <cell r="A408">
            <v>684047</v>
          </cell>
          <cell r="B408" t="str">
            <v>Claires Childminding</v>
          </cell>
          <cell r="C408">
            <v>504</v>
          </cell>
        </row>
        <row r="409">
          <cell r="A409">
            <v>684049</v>
          </cell>
          <cell r="B409" t="str">
            <v>Sue Thorpe Childminder</v>
          </cell>
          <cell r="C409">
            <v>168</v>
          </cell>
        </row>
        <row r="410">
          <cell r="A410">
            <v>684051</v>
          </cell>
          <cell r="B410" t="str">
            <v>Linda Kettell</v>
          </cell>
          <cell r="C410">
            <v>165</v>
          </cell>
        </row>
        <row r="411">
          <cell r="A411">
            <v>684052</v>
          </cell>
          <cell r="B411" t="str">
            <v>Little Ducklings Childcare</v>
          </cell>
          <cell r="C411">
            <v>168</v>
          </cell>
        </row>
        <row r="412">
          <cell r="A412">
            <v>684053</v>
          </cell>
          <cell r="B412" t="str">
            <v>Little Acorns</v>
          </cell>
          <cell r="C412">
            <v>825</v>
          </cell>
        </row>
        <row r="413">
          <cell r="A413">
            <v>684055</v>
          </cell>
          <cell r="B413" t="str">
            <v>Littlebotbots Childminding</v>
          </cell>
        </row>
        <row r="414">
          <cell r="A414">
            <v>684058</v>
          </cell>
          <cell r="B414" t="str">
            <v>Lisa Seelig Moore</v>
          </cell>
          <cell r="C414">
            <v>66</v>
          </cell>
        </row>
        <row r="415">
          <cell r="A415">
            <v>684060</v>
          </cell>
          <cell r="B415" t="str">
            <v>Teresa Betts Childminding Services</v>
          </cell>
          <cell r="C415">
            <v>168</v>
          </cell>
        </row>
        <row r="416">
          <cell r="A416">
            <v>684066</v>
          </cell>
          <cell r="B416" t="str">
            <v>Katherine Steel Childminding</v>
          </cell>
          <cell r="C416">
            <v>165</v>
          </cell>
        </row>
        <row r="417">
          <cell r="A417">
            <v>684067</v>
          </cell>
          <cell r="B417" t="str">
            <v>Clare Spencer</v>
          </cell>
          <cell r="C417">
            <v>99</v>
          </cell>
        </row>
        <row r="418">
          <cell r="A418">
            <v>684068</v>
          </cell>
          <cell r="B418" t="str">
            <v>Little Acorns</v>
          </cell>
        </row>
        <row r="419">
          <cell r="A419">
            <v>684069</v>
          </cell>
          <cell r="B419" t="str">
            <v>Nicki Hunt Childminding</v>
          </cell>
          <cell r="C419">
            <v>264</v>
          </cell>
        </row>
        <row r="420">
          <cell r="A420">
            <v>684070</v>
          </cell>
          <cell r="B420" t="str">
            <v>Melissa Pell</v>
          </cell>
          <cell r="C420">
            <v>165</v>
          </cell>
        </row>
        <row r="421">
          <cell r="A421">
            <v>684072</v>
          </cell>
          <cell r="B421" t="str">
            <v>Kittys Korner</v>
          </cell>
        </row>
        <row r="422">
          <cell r="A422">
            <v>684073</v>
          </cell>
          <cell r="B422" t="str">
            <v>Hartsholme Pre School and Kids Club</v>
          </cell>
          <cell r="C422">
            <v>2478</v>
          </cell>
          <cell r="D422">
            <v>330</v>
          </cell>
        </row>
        <row r="423">
          <cell r="A423">
            <v>684076</v>
          </cell>
          <cell r="B423" t="str">
            <v>Sara Williams Childminding</v>
          </cell>
          <cell r="C423">
            <v>330</v>
          </cell>
        </row>
        <row r="424">
          <cell r="A424">
            <v>684077</v>
          </cell>
          <cell r="B424" t="str">
            <v>Neil Kay Ofsted Registered Childminder</v>
          </cell>
        </row>
        <row r="425">
          <cell r="A425">
            <v>684078</v>
          </cell>
          <cell r="B425" t="str">
            <v>Sonia Santos</v>
          </cell>
          <cell r="C425">
            <v>1002</v>
          </cell>
        </row>
        <row r="426">
          <cell r="A426">
            <v>684079</v>
          </cell>
          <cell r="B426" t="str">
            <v>The Little Acorns Day Nursery</v>
          </cell>
          <cell r="C426">
            <v>825</v>
          </cell>
        </row>
        <row r="427">
          <cell r="A427">
            <v>684080</v>
          </cell>
          <cell r="B427" t="str">
            <v>Little Beetle Ltd</v>
          </cell>
          <cell r="C427">
            <v>165</v>
          </cell>
        </row>
        <row r="428">
          <cell r="A428">
            <v>684081</v>
          </cell>
          <cell r="B428" t="str">
            <v>Louise Henry Childminding</v>
          </cell>
          <cell r="C428">
            <v>165</v>
          </cell>
        </row>
        <row r="429">
          <cell r="A429">
            <v>684084</v>
          </cell>
          <cell r="B429" t="str">
            <v>Little Treasures Nurseries Holbeach Limited</v>
          </cell>
          <cell r="C429">
            <v>3801</v>
          </cell>
          <cell r="D429">
            <v>660</v>
          </cell>
        </row>
        <row r="430">
          <cell r="A430">
            <v>684085</v>
          </cell>
          <cell r="B430" t="str">
            <v>Busy Bees Preschool</v>
          </cell>
          <cell r="C430">
            <v>1188</v>
          </cell>
        </row>
        <row r="431">
          <cell r="A431">
            <v>684088</v>
          </cell>
          <cell r="B431" t="str">
            <v>Jacqueline Swinney</v>
          </cell>
          <cell r="C431">
            <v>165</v>
          </cell>
        </row>
        <row r="432">
          <cell r="A432">
            <v>684089</v>
          </cell>
          <cell r="B432" t="str">
            <v>Highgate Day Nursery</v>
          </cell>
          <cell r="C432">
            <v>2818</v>
          </cell>
          <cell r="D432">
            <v>432</v>
          </cell>
        </row>
        <row r="433">
          <cell r="A433">
            <v>684090</v>
          </cell>
          <cell r="B433" t="str">
            <v>Mon Ami Childrens NurseryFairfield House</v>
          </cell>
          <cell r="C433">
            <v>1155</v>
          </cell>
          <cell r="D433">
            <v>330</v>
          </cell>
        </row>
        <row r="434">
          <cell r="A434">
            <v>684092</v>
          </cell>
          <cell r="B434" t="str">
            <v>Edwards Montessori Daycare Nursery</v>
          </cell>
          <cell r="C434">
            <v>834</v>
          </cell>
        </row>
        <row r="435">
          <cell r="A435">
            <v>684093</v>
          </cell>
          <cell r="B435" t="str">
            <v>The Little Lane Nursery Limited</v>
          </cell>
          <cell r="C435">
            <v>825</v>
          </cell>
        </row>
        <row r="436">
          <cell r="A436">
            <v>684094</v>
          </cell>
          <cell r="B436" t="str">
            <v>Jos Juniors</v>
          </cell>
          <cell r="C436">
            <v>168</v>
          </cell>
        </row>
        <row r="437">
          <cell r="A437">
            <v>684095</v>
          </cell>
          <cell r="B437" t="str">
            <v>Happy Bunnies</v>
          </cell>
        </row>
        <row r="438">
          <cell r="A438">
            <v>684097</v>
          </cell>
          <cell r="B438" t="str">
            <v>Claire Leonard</v>
          </cell>
        </row>
        <row r="439">
          <cell r="A439">
            <v>684099</v>
          </cell>
          <cell r="B439" t="str">
            <v>Messy Hands</v>
          </cell>
          <cell r="C439">
            <v>165</v>
          </cell>
        </row>
        <row r="440">
          <cell r="A440">
            <v>684100</v>
          </cell>
          <cell r="B440" t="str">
            <v>Sharon Newby</v>
          </cell>
          <cell r="C440">
            <v>165</v>
          </cell>
        </row>
        <row r="441">
          <cell r="A441">
            <v>684103</v>
          </cell>
          <cell r="B441" t="str">
            <v>Butterflies Childminding</v>
          </cell>
          <cell r="C441">
            <v>165</v>
          </cell>
        </row>
        <row r="442">
          <cell r="A442">
            <v>684105</v>
          </cell>
          <cell r="B442" t="str">
            <v>Heathers House</v>
          </cell>
          <cell r="C442">
            <v>66</v>
          </cell>
        </row>
        <row r="443">
          <cell r="A443">
            <v>684106</v>
          </cell>
          <cell r="B443" t="str">
            <v>Limes Play And Learn Limited</v>
          </cell>
          <cell r="C443">
            <v>6485</v>
          </cell>
          <cell r="D443">
            <v>1324</v>
          </cell>
        </row>
        <row r="444">
          <cell r="A444">
            <v>684107</v>
          </cell>
          <cell r="B444" t="str">
            <v>Carousel Nursery</v>
          </cell>
          <cell r="C444">
            <v>4928</v>
          </cell>
        </row>
        <row r="445">
          <cell r="A445">
            <v>684108</v>
          </cell>
          <cell r="B445" t="str">
            <v>Louise Stamp</v>
          </cell>
          <cell r="C445">
            <v>165</v>
          </cell>
        </row>
        <row r="446">
          <cell r="A446">
            <v>684110</v>
          </cell>
          <cell r="B446" t="str">
            <v>Nicola Gunn</v>
          </cell>
          <cell r="C446">
            <v>330</v>
          </cell>
        </row>
        <row r="447">
          <cell r="A447">
            <v>445</v>
          </cell>
          <cell r="B447" t="str">
            <v>Total Hours</v>
          </cell>
          <cell r="C447">
            <v>1344580</v>
          </cell>
          <cell r="D447">
            <v>144181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43"/>
  <sheetViews>
    <sheetView zoomScaleNormal="100" workbookViewId="0"/>
  </sheetViews>
  <sheetFormatPr defaultColWidth="9.26953125" defaultRowHeight="15.5"/>
  <cols>
    <col min="1" max="9" width="9.26953125" style="23"/>
    <col min="10" max="10" width="11.81640625" style="23" customWidth="1"/>
    <col min="11" max="11" width="6.26953125" style="23" customWidth="1"/>
    <col min="12" max="16384" width="9.26953125" style="23"/>
  </cols>
  <sheetData>
    <row r="1" spans="1:11">
      <c r="A1" s="147"/>
      <c r="B1" s="148"/>
      <c r="C1" s="148"/>
      <c r="D1" s="148"/>
      <c r="E1" s="148"/>
      <c r="F1" s="148"/>
      <c r="G1" s="148"/>
      <c r="H1" s="148"/>
      <c r="I1" s="148"/>
      <c r="J1" s="148"/>
      <c r="K1" s="149"/>
    </row>
    <row r="2" spans="1:11">
      <c r="A2" s="150" t="s">
        <v>0</v>
      </c>
      <c r="B2" s="151"/>
      <c r="C2" s="151"/>
      <c r="D2" s="151"/>
      <c r="E2" s="151"/>
      <c r="F2" s="151"/>
      <c r="G2" s="151"/>
      <c r="H2" s="151"/>
      <c r="I2" s="151"/>
      <c r="J2" s="151"/>
      <c r="K2" s="152"/>
    </row>
    <row r="3" spans="1:11">
      <c r="A3" s="150"/>
      <c r="B3" s="151"/>
      <c r="C3" s="151"/>
      <c r="D3" s="151"/>
      <c r="E3" s="151"/>
      <c r="F3" s="151"/>
      <c r="G3" s="151"/>
      <c r="H3" s="151"/>
      <c r="I3" s="151"/>
      <c r="J3" s="151"/>
      <c r="K3" s="152"/>
    </row>
    <row r="4" spans="1:11">
      <c r="A4" s="150" t="s">
        <v>1</v>
      </c>
      <c r="B4" s="151"/>
      <c r="C4" s="151"/>
      <c r="D4" s="151"/>
      <c r="E4" s="151"/>
      <c r="F4" s="151"/>
      <c r="G4" s="151"/>
      <c r="H4" s="151"/>
      <c r="I4" s="151"/>
      <c r="J4" s="151"/>
      <c r="K4" s="152"/>
    </row>
    <row r="5" spans="1:11">
      <c r="A5" s="153" t="s">
        <v>102</v>
      </c>
      <c r="B5" s="151"/>
      <c r="C5" s="151"/>
      <c r="D5" s="151"/>
      <c r="E5" s="151"/>
      <c r="F5" s="151"/>
      <c r="G5" s="151"/>
      <c r="H5" s="151"/>
      <c r="I5" s="151"/>
      <c r="J5" s="151"/>
      <c r="K5" s="152"/>
    </row>
    <row r="6" spans="1:11">
      <c r="A6" s="153" t="s">
        <v>101</v>
      </c>
      <c r="B6" s="151"/>
      <c r="C6" s="151"/>
      <c r="D6" s="151"/>
      <c r="E6" s="151"/>
      <c r="F6" s="151"/>
      <c r="G6" s="151"/>
      <c r="H6" s="151"/>
      <c r="I6" s="151"/>
      <c r="J6" s="151"/>
      <c r="K6" s="152"/>
    </row>
    <row r="7" spans="1:11">
      <c r="A7" s="153"/>
      <c r="B7" s="151"/>
      <c r="C7" s="151"/>
      <c r="D7" s="151"/>
      <c r="E7" s="151"/>
      <c r="F7" s="151"/>
      <c r="G7" s="151"/>
      <c r="H7" s="151"/>
      <c r="I7" s="151"/>
      <c r="J7" s="151"/>
      <c r="K7" s="152"/>
    </row>
    <row r="8" spans="1:11">
      <c r="A8" s="150" t="s">
        <v>2</v>
      </c>
      <c r="B8" s="151"/>
      <c r="C8" s="151"/>
      <c r="D8" s="151"/>
      <c r="E8" s="151"/>
      <c r="F8" s="151"/>
      <c r="G8" s="151"/>
      <c r="H8" s="151"/>
      <c r="I8" s="151"/>
      <c r="J8" s="151"/>
      <c r="K8" s="152"/>
    </row>
    <row r="9" spans="1:11">
      <c r="A9" s="154" t="s">
        <v>3</v>
      </c>
      <c r="B9" s="151"/>
      <c r="C9" s="151"/>
      <c r="D9" s="151"/>
      <c r="E9" s="151"/>
      <c r="F9" s="151"/>
      <c r="G9" s="151"/>
      <c r="H9" s="151"/>
      <c r="I9" s="151"/>
      <c r="J9" s="151"/>
      <c r="K9" s="152"/>
    </row>
    <row r="10" spans="1:11">
      <c r="A10" s="155" t="s">
        <v>91</v>
      </c>
      <c r="B10" s="151"/>
      <c r="C10" s="151"/>
      <c r="D10" s="151"/>
      <c r="E10" s="151"/>
      <c r="F10" s="151"/>
      <c r="G10" s="151"/>
      <c r="H10" s="151"/>
      <c r="I10" s="151"/>
      <c r="J10" s="151"/>
      <c r="K10" s="152"/>
    </row>
    <row r="11" spans="1:11">
      <c r="A11" s="153"/>
      <c r="B11" s="151"/>
      <c r="C11" s="151"/>
      <c r="D11" s="151"/>
      <c r="E11" s="151"/>
      <c r="F11" s="151"/>
      <c r="G11" s="151"/>
      <c r="H11" s="151"/>
      <c r="I11" s="151"/>
      <c r="J11" s="151"/>
      <c r="K11" s="152"/>
    </row>
    <row r="12" spans="1:11">
      <c r="A12" s="150" t="s">
        <v>4</v>
      </c>
      <c r="B12" s="151"/>
      <c r="C12" s="151"/>
      <c r="D12" s="151"/>
      <c r="E12" s="151"/>
      <c r="F12" s="151"/>
      <c r="G12" s="151"/>
      <c r="H12" s="151"/>
      <c r="I12" s="151"/>
      <c r="J12" s="151"/>
      <c r="K12" s="152"/>
    </row>
    <row r="13" spans="1:11">
      <c r="A13" s="156" t="s">
        <v>5</v>
      </c>
      <c r="B13" s="151"/>
      <c r="C13" s="151"/>
      <c r="D13" s="151"/>
      <c r="E13" s="151"/>
      <c r="F13" s="151"/>
      <c r="G13" s="151"/>
      <c r="H13" s="151"/>
      <c r="I13" s="151"/>
      <c r="J13" s="151"/>
      <c r="K13" s="152"/>
    </row>
    <row r="14" spans="1:11">
      <c r="A14" s="185" t="s">
        <v>103</v>
      </c>
      <c r="B14" s="186"/>
      <c r="C14" s="186"/>
      <c r="D14" s="186"/>
      <c r="E14" s="186"/>
      <c r="F14" s="186"/>
      <c r="G14" s="186"/>
      <c r="H14" s="186"/>
      <c r="I14" s="186"/>
      <c r="J14" s="186"/>
      <c r="K14" s="152"/>
    </row>
    <row r="15" spans="1:11">
      <c r="A15" s="185"/>
      <c r="B15" s="186"/>
      <c r="C15" s="186"/>
      <c r="D15" s="186"/>
      <c r="E15" s="186"/>
      <c r="F15" s="186"/>
      <c r="G15" s="186"/>
      <c r="H15" s="186"/>
      <c r="I15" s="186"/>
      <c r="J15" s="186"/>
      <c r="K15" s="152"/>
    </row>
    <row r="16" spans="1:11">
      <c r="A16" s="187" t="s">
        <v>92</v>
      </c>
      <c r="B16" s="188"/>
      <c r="C16" s="188"/>
      <c r="D16" s="188"/>
      <c r="E16" s="188"/>
      <c r="F16" s="188"/>
      <c r="G16" s="188"/>
      <c r="H16" s="188"/>
      <c r="I16" s="188"/>
      <c r="J16" s="188"/>
      <c r="K16" s="152"/>
    </row>
    <row r="17" spans="1:12" ht="12.75" customHeight="1">
      <c r="A17" s="187" t="s">
        <v>98</v>
      </c>
      <c r="B17" s="189"/>
      <c r="C17" s="189"/>
      <c r="D17" s="189"/>
      <c r="E17" s="189"/>
      <c r="F17" s="189"/>
      <c r="G17" s="189"/>
      <c r="H17" s="189"/>
      <c r="I17" s="189"/>
      <c r="J17" s="189"/>
      <c r="K17" s="152"/>
    </row>
    <row r="18" spans="1:12">
      <c r="A18" s="187"/>
      <c r="B18" s="189"/>
      <c r="C18" s="189"/>
      <c r="D18" s="189"/>
      <c r="E18" s="189"/>
      <c r="F18" s="189"/>
      <c r="G18" s="189"/>
      <c r="H18" s="189"/>
      <c r="I18" s="189"/>
      <c r="J18" s="189"/>
      <c r="K18" s="152"/>
    </row>
    <row r="19" spans="1:12">
      <c r="A19" s="187"/>
      <c r="B19" s="189"/>
      <c r="C19" s="189"/>
      <c r="D19" s="189"/>
      <c r="E19" s="189"/>
      <c r="F19" s="189"/>
      <c r="G19" s="189"/>
      <c r="H19" s="189"/>
      <c r="I19" s="189"/>
      <c r="J19" s="189"/>
      <c r="K19" s="152"/>
    </row>
    <row r="20" spans="1:12">
      <c r="A20" s="187"/>
      <c r="B20" s="189"/>
      <c r="C20" s="189"/>
      <c r="D20" s="189"/>
      <c r="E20" s="189"/>
      <c r="F20" s="189"/>
      <c r="G20" s="189"/>
      <c r="H20" s="189"/>
      <c r="I20" s="189"/>
      <c r="J20" s="189"/>
      <c r="K20" s="152"/>
    </row>
    <row r="21" spans="1:12" ht="18" customHeight="1">
      <c r="A21" s="187"/>
      <c r="B21" s="189"/>
      <c r="C21" s="189"/>
      <c r="D21" s="189"/>
      <c r="E21" s="189"/>
      <c r="F21" s="189"/>
      <c r="G21" s="189"/>
      <c r="H21" s="189"/>
      <c r="I21" s="189"/>
      <c r="J21" s="189"/>
      <c r="K21" s="152"/>
    </row>
    <row r="22" spans="1:12" ht="27" customHeight="1">
      <c r="A22" s="187" t="s">
        <v>141</v>
      </c>
      <c r="B22" s="186"/>
      <c r="C22" s="186"/>
      <c r="D22" s="186"/>
      <c r="E22" s="186"/>
      <c r="F22" s="186"/>
      <c r="G22" s="186"/>
      <c r="H22" s="186"/>
      <c r="I22" s="186"/>
      <c r="J22" s="186"/>
      <c r="K22" s="152"/>
      <c r="L22" s="181"/>
    </row>
    <row r="23" spans="1:12" ht="21" customHeight="1">
      <c r="A23" s="185"/>
      <c r="B23" s="186"/>
      <c r="C23" s="186"/>
      <c r="D23" s="186"/>
      <c r="E23" s="186"/>
      <c r="F23" s="186"/>
      <c r="G23" s="186"/>
      <c r="H23" s="186"/>
      <c r="I23" s="186"/>
      <c r="J23" s="186"/>
      <c r="K23" s="152"/>
    </row>
    <row r="24" spans="1:12" ht="24.75" customHeight="1">
      <c r="A24" s="185"/>
      <c r="B24" s="186"/>
      <c r="C24" s="186"/>
      <c r="D24" s="186"/>
      <c r="E24" s="186"/>
      <c r="F24" s="186"/>
      <c r="G24" s="186"/>
      <c r="H24" s="186"/>
      <c r="I24" s="186"/>
      <c r="J24" s="186"/>
      <c r="K24" s="152"/>
    </row>
    <row r="25" spans="1:12" ht="9.75" customHeight="1">
      <c r="A25" s="185"/>
      <c r="B25" s="186"/>
      <c r="C25" s="186"/>
      <c r="D25" s="186"/>
      <c r="E25" s="186"/>
      <c r="F25" s="186"/>
      <c r="G25" s="186"/>
      <c r="H25" s="186"/>
      <c r="I25" s="186"/>
      <c r="J25" s="186"/>
      <c r="K25" s="152"/>
    </row>
    <row r="26" spans="1:12">
      <c r="A26" s="157"/>
      <c r="B26" s="158"/>
      <c r="C26" s="158"/>
      <c r="D26" s="158"/>
      <c r="E26" s="158"/>
      <c r="F26" s="158"/>
      <c r="G26" s="158"/>
      <c r="H26" s="158"/>
      <c r="I26" s="158"/>
      <c r="J26" s="158"/>
      <c r="K26" s="152"/>
    </row>
    <row r="27" spans="1:12">
      <c r="A27" s="150" t="s">
        <v>6</v>
      </c>
      <c r="B27" s="159"/>
      <c r="C27" s="159"/>
      <c r="D27" s="159"/>
      <c r="E27" s="159"/>
      <c r="F27" s="159"/>
      <c r="G27" s="159"/>
      <c r="H27" s="159"/>
      <c r="I27" s="159"/>
      <c r="J27" s="159"/>
      <c r="K27" s="152"/>
    </row>
    <row r="28" spans="1:12" ht="12.75" customHeight="1">
      <c r="A28" s="190" t="s">
        <v>104</v>
      </c>
      <c r="B28" s="191"/>
      <c r="C28" s="191"/>
      <c r="D28" s="191"/>
      <c r="E28" s="191"/>
      <c r="F28" s="191"/>
      <c r="G28" s="191"/>
      <c r="H28" s="191"/>
      <c r="I28" s="191"/>
      <c r="J28" s="191"/>
      <c r="K28" s="152"/>
    </row>
    <row r="29" spans="1:12" ht="12.75" customHeight="1">
      <c r="A29" s="190"/>
      <c r="B29" s="191"/>
      <c r="C29" s="191"/>
      <c r="D29" s="191"/>
      <c r="E29" s="191"/>
      <c r="F29" s="191"/>
      <c r="G29" s="191"/>
      <c r="H29" s="191"/>
      <c r="I29" s="191"/>
      <c r="J29" s="191"/>
      <c r="K29" s="152"/>
    </row>
    <row r="30" spans="1:12" ht="12.75" customHeight="1">
      <c r="A30" s="192"/>
      <c r="B30" s="193"/>
      <c r="C30" s="193"/>
      <c r="D30" s="193"/>
      <c r="E30" s="193"/>
      <c r="F30" s="193"/>
      <c r="G30" s="193"/>
      <c r="H30" s="193"/>
      <c r="I30" s="193"/>
      <c r="J30" s="193"/>
      <c r="K30" s="152"/>
    </row>
    <row r="31" spans="1:12" ht="24" customHeight="1">
      <c r="A31" s="192"/>
      <c r="B31" s="193"/>
      <c r="C31" s="193"/>
      <c r="D31" s="193"/>
      <c r="E31" s="193"/>
      <c r="F31" s="193"/>
      <c r="G31" s="193"/>
      <c r="H31" s="193"/>
      <c r="I31" s="193"/>
      <c r="J31" s="193"/>
      <c r="K31" s="152"/>
    </row>
    <row r="32" spans="1:12" ht="11.65" customHeight="1">
      <c r="A32" s="153"/>
      <c r="B32" s="151"/>
      <c r="C32" s="151"/>
      <c r="D32" s="151"/>
      <c r="E32" s="151"/>
      <c r="F32" s="151"/>
      <c r="G32" s="151"/>
      <c r="H32" s="151"/>
      <c r="I32" s="151"/>
      <c r="J32" s="151"/>
      <c r="K32" s="152"/>
    </row>
    <row r="33" spans="1:11" ht="12.75" customHeight="1">
      <c r="A33" s="160" t="s">
        <v>97</v>
      </c>
      <c r="B33" s="151"/>
      <c r="C33" s="151"/>
      <c r="D33" s="151"/>
      <c r="E33" s="151"/>
      <c r="F33" s="151"/>
      <c r="G33" s="151"/>
      <c r="H33" s="151"/>
      <c r="I33" s="151"/>
      <c r="J33" s="151"/>
      <c r="K33" s="152"/>
    </row>
    <row r="34" spans="1:11" ht="53.65" customHeight="1">
      <c r="A34" s="183" t="s">
        <v>142</v>
      </c>
      <c r="B34" s="184"/>
      <c r="C34" s="184"/>
      <c r="D34" s="184"/>
      <c r="E34" s="184"/>
      <c r="F34" s="184"/>
      <c r="G34" s="184"/>
      <c r="H34" s="184"/>
      <c r="I34" s="184"/>
      <c r="J34" s="184"/>
      <c r="K34" s="152"/>
    </row>
    <row r="35" spans="1:11" ht="11.65" customHeight="1">
      <c r="A35" s="153"/>
      <c r="B35" s="151"/>
      <c r="C35" s="151"/>
      <c r="D35" s="151"/>
      <c r="E35" s="151"/>
      <c r="F35" s="151"/>
      <c r="G35" s="151"/>
      <c r="H35" s="151"/>
      <c r="I35" s="151"/>
      <c r="J35" s="151"/>
      <c r="K35" s="152"/>
    </row>
    <row r="36" spans="1:11">
      <c r="A36" s="161"/>
      <c r="B36" s="162"/>
      <c r="C36" s="162"/>
      <c r="D36" s="162"/>
      <c r="E36" s="162"/>
      <c r="F36" s="162"/>
      <c r="G36" s="162"/>
      <c r="H36" s="162"/>
      <c r="I36" s="162"/>
      <c r="J36" s="162"/>
      <c r="K36" s="163"/>
    </row>
    <row r="40" spans="1:11">
      <c r="A40" s="24"/>
    </row>
    <row r="43" spans="1:11">
      <c r="A43" s="25"/>
    </row>
  </sheetData>
  <sheetProtection algorithmName="SHA-512" hashValue="lZzq2WTTWgx8XTxO4hIDbk4IR1yQqWCm3as1CKDFDJ3HF37mwJv9H63BPI3rrHANG4sDpWfCaJLsOBFWk6xEIQ==" saltValue="h9hlM2owViO08CxeTGemVQ==" spinCount="100000" sheet="1" objects="1" scenarios="1"/>
  <customSheetViews>
    <customSheetView guid="{428FCDE4-CDEE-40B8-89EE-24236990FD28}" fitToPage="1">
      <selection activeCell="G6" sqref="G6"/>
      <pageMargins left="0.70866141732283472" right="0.70866141732283472" top="0.74803149606299213" bottom="0.74803149606299213" header="0.31496062992125984" footer="0.31496062992125984"/>
      <pageSetup paperSize="9" scale="95" orientation="portrait" r:id="rId1"/>
      <headerFooter>
        <oddHeader>&amp;CLincolnshire County Council</oddHeader>
        <oddFooter>&amp;CNursery Schools Budget Share 2020/21
Please Read First Tab</oddFooter>
      </headerFooter>
    </customSheetView>
  </customSheetViews>
  <mergeCells count="6">
    <mergeCell ref="A34:J34"/>
    <mergeCell ref="A14:J15"/>
    <mergeCell ref="A16:J16"/>
    <mergeCell ref="A17:J21"/>
    <mergeCell ref="A28:J31"/>
    <mergeCell ref="A22:J25"/>
  </mergeCells>
  <pageMargins left="0.70866141732283472" right="0.70866141732283472" top="0.74803149606299213" bottom="0.74803149606299213" header="0.31496062992125984" footer="0.31496062992125984"/>
  <pageSetup paperSize="9" scale="85" orientation="portrait" r:id="rId2"/>
  <headerFooter>
    <oddHeader>&amp;CLincolnshire County Council</oddHeader>
    <oddFooter>&amp;CNursery Schools Budget Share 2022/23
Please Read First Tab</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24"/>
  <sheetViews>
    <sheetView workbookViewId="0"/>
  </sheetViews>
  <sheetFormatPr defaultColWidth="8.7265625" defaultRowHeight="15.5"/>
  <cols>
    <col min="1" max="1" width="12.26953125" style="23" customWidth="1"/>
    <col min="2" max="2" width="40.26953125" style="23" customWidth="1"/>
    <col min="3" max="3" width="14.1796875" style="23" customWidth="1"/>
    <col min="4" max="4" width="9.26953125" style="23" bestFit="1" customWidth="1"/>
    <col min="5" max="5" width="14.26953125" style="23" customWidth="1"/>
    <col min="6" max="7" width="15.26953125" style="23" customWidth="1"/>
    <col min="8" max="8" width="12.81640625" style="23" customWidth="1"/>
    <col min="9" max="9" width="15.54296875" style="23" customWidth="1"/>
    <col min="10" max="10" width="13.1796875" style="23" bestFit="1" customWidth="1"/>
    <col min="11" max="11" width="13.54296875" style="23" customWidth="1"/>
    <col min="12" max="12" width="13.7265625" style="23" customWidth="1"/>
    <col min="13" max="13" width="14.1796875" style="23" customWidth="1"/>
    <col min="14" max="14" width="16.1796875" style="23" customWidth="1"/>
    <col min="15" max="15" width="13.81640625" style="23" customWidth="1"/>
    <col min="16" max="16" width="18.1796875" style="23" customWidth="1"/>
    <col min="17" max="17" width="12.7265625" style="23" customWidth="1"/>
    <col min="18" max="18" width="15.1796875" style="23" customWidth="1"/>
    <col min="19" max="19" width="12.7265625" style="23" customWidth="1"/>
    <col min="20" max="20" width="10.7265625" style="23" customWidth="1"/>
    <col min="21" max="21" width="8.7265625" style="23"/>
    <col min="22" max="22" width="9.54296875" style="23" bestFit="1" customWidth="1"/>
    <col min="23" max="16384" width="8.7265625" style="23"/>
  </cols>
  <sheetData>
    <row r="1" spans="1:22">
      <c r="A1" s="170" t="s">
        <v>122</v>
      </c>
      <c r="B1" s="171"/>
    </row>
    <row r="2" spans="1:22">
      <c r="A2" s="110"/>
    </row>
    <row r="3" spans="1:22">
      <c r="A3" s="206" t="s">
        <v>144</v>
      </c>
      <c r="B3" s="206"/>
      <c r="C3" s="206"/>
      <c r="D3" s="206"/>
      <c r="E3" s="206"/>
      <c r="F3" s="206"/>
      <c r="G3" s="206"/>
      <c r="H3" s="206"/>
      <c r="I3" s="206"/>
      <c r="J3" s="206"/>
      <c r="K3" s="206"/>
      <c r="L3" s="206"/>
      <c r="M3" s="206"/>
      <c r="N3" s="206"/>
      <c r="O3" s="206"/>
      <c r="P3" s="206"/>
      <c r="Q3" s="206"/>
      <c r="R3" s="206"/>
      <c r="S3" s="206"/>
      <c r="T3" s="206"/>
      <c r="U3" s="206"/>
      <c r="V3" s="206"/>
    </row>
    <row r="4" spans="1:22">
      <c r="A4" s="206"/>
      <c r="B4" s="206"/>
      <c r="C4" s="206"/>
      <c r="D4" s="206"/>
      <c r="E4" s="206"/>
      <c r="F4" s="206"/>
      <c r="G4" s="206"/>
      <c r="H4" s="206"/>
      <c r="I4" s="206"/>
      <c r="J4" s="206"/>
      <c r="K4" s="206"/>
      <c r="L4" s="206"/>
      <c r="M4" s="206"/>
      <c r="N4" s="206"/>
      <c r="O4" s="206"/>
      <c r="P4" s="206"/>
      <c r="Q4" s="206"/>
      <c r="R4" s="206"/>
      <c r="S4" s="206"/>
      <c r="T4" s="206"/>
      <c r="U4" s="206"/>
      <c r="V4" s="206"/>
    </row>
    <row r="6" spans="1:22" ht="16" thickBot="1">
      <c r="A6" s="110" t="s">
        <v>7</v>
      </c>
    </row>
    <row r="7" spans="1:22">
      <c r="A7" s="111">
        <v>1</v>
      </c>
      <c r="B7" s="111">
        <v>2</v>
      </c>
      <c r="C7" s="111">
        <v>3</v>
      </c>
      <c r="D7" s="111">
        <v>4</v>
      </c>
      <c r="E7" s="207">
        <v>5</v>
      </c>
      <c r="F7" s="208"/>
      <c r="G7" s="208"/>
      <c r="H7" s="208"/>
      <c r="I7" s="208"/>
      <c r="J7" s="208"/>
      <c r="K7" s="208"/>
      <c r="L7" s="208"/>
      <c r="M7" s="209"/>
      <c r="N7" s="207">
        <v>6</v>
      </c>
      <c r="O7" s="208"/>
      <c r="P7" s="208"/>
      <c r="Q7" s="208"/>
      <c r="R7" s="208"/>
      <c r="S7" s="209"/>
      <c r="T7" s="111">
        <v>7</v>
      </c>
    </row>
    <row r="8" spans="1:22" ht="55.5" customHeight="1">
      <c r="A8" s="112"/>
      <c r="B8" s="112"/>
      <c r="C8" s="113"/>
      <c r="D8" s="113"/>
      <c r="E8" s="210" t="s">
        <v>114</v>
      </c>
      <c r="F8" s="211"/>
      <c r="G8" s="114"/>
      <c r="H8" s="212" t="s">
        <v>115</v>
      </c>
      <c r="I8" s="211"/>
      <c r="J8" s="114"/>
      <c r="K8" s="212" t="s">
        <v>116</v>
      </c>
      <c r="L8" s="211"/>
      <c r="M8" s="115"/>
      <c r="N8" s="116" t="s">
        <v>114</v>
      </c>
      <c r="O8" s="114"/>
      <c r="P8" s="114" t="s">
        <v>115</v>
      </c>
      <c r="Q8" s="114"/>
      <c r="R8" s="114" t="s">
        <v>116</v>
      </c>
      <c r="S8" s="115"/>
      <c r="T8" s="117"/>
    </row>
    <row r="9" spans="1:22" ht="109" thickBot="1">
      <c r="A9" s="105" t="s">
        <v>8</v>
      </c>
      <c r="B9" s="118" t="s">
        <v>9</v>
      </c>
      <c r="C9" s="119" t="s">
        <v>17</v>
      </c>
      <c r="D9" s="120" t="s">
        <v>18</v>
      </c>
      <c r="E9" s="121" t="s">
        <v>117</v>
      </c>
      <c r="F9" s="122" t="s">
        <v>118</v>
      </c>
      <c r="G9" s="123" t="s">
        <v>119</v>
      </c>
      <c r="H9" s="122" t="s">
        <v>120</v>
      </c>
      <c r="I9" s="122" t="s">
        <v>121</v>
      </c>
      <c r="J9" s="123" t="s">
        <v>123</v>
      </c>
      <c r="K9" s="122" t="s">
        <v>124</v>
      </c>
      <c r="L9" s="122" t="s">
        <v>125</v>
      </c>
      <c r="M9" s="124" t="s">
        <v>126</v>
      </c>
      <c r="N9" s="121" t="s">
        <v>127</v>
      </c>
      <c r="O9" s="123" t="s">
        <v>128</v>
      </c>
      <c r="P9" s="122" t="s">
        <v>129</v>
      </c>
      <c r="Q9" s="123" t="s">
        <v>130</v>
      </c>
      <c r="R9" s="122" t="s">
        <v>131</v>
      </c>
      <c r="S9" s="125" t="s">
        <v>132</v>
      </c>
      <c r="T9" s="164" t="s">
        <v>95</v>
      </c>
    </row>
    <row r="10" spans="1:22" ht="16" thickTop="1">
      <c r="A10" s="106">
        <v>9251001</v>
      </c>
      <c r="B10" s="107" t="s">
        <v>10</v>
      </c>
      <c r="C10" s="120">
        <f>Deprivation!S6</f>
        <v>5024</v>
      </c>
      <c r="D10" s="120">
        <v>18712.5</v>
      </c>
      <c r="E10" s="173">
        <v>15852</v>
      </c>
      <c r="F10" s="174">
        <v>6660</v>
      </c>
      <c r="G10" s="168">
        <f>ROUND(E10+F10,2)*6.15</f>
        <v>138448.80000000002</v>
      </c>
      <c r="H10" s="174">
        <v>12933</v>
      </c>
      <c r="I10" s="174">
        <v>6531</v>
      </c>
      <c r="J10" s="168">
        <f>ROUND(H10+I10,2)*6.15</f>
        <v>119703.6</v>
      </c>
      <c r="K10" s="174">
        <v>10387.5</v>
      </c>
      <c r="L10" s="174">
        <v>4455</v>
      </c>
      <c r="M10" s="168">
        <f>ROUND(K10+L10,2)*6.15</f>
        <v>91281.375</v>
      </c>
      <c r="N10" s="174">
        <v>2679</v>
      </c>
      <c r="O10" s="168">
        <f>SUM(N10*5.23)</f>
        <v>14011.170000000002</v>
      </c>
      <c r="P10" s="174">
        <v>3189</v>
      </c>
      <c r="Q10" s="168">
        <f>SUM(P10*5.23)</f>
        <v>16678.47</v>
      </c>
      <c r="R10" s="174">
        <v>2376</v>
      </c>
      <c r="S10" s="169">
        <f>SUM(R10*5.23)</f>
        <v>12426.480000000001</v>
      </c>
      <c r="T10" s="165">
        <f>SUM(C10+D10+G10+J10+M10+O10+Q10+S10)</f>
        <v>416286.39500000002</v>
      </c>
      <c r="V10" s="175"/>
    </row>
    <row r="11" spans="1:22">
      <c r="A11" s="106">
        <v>9251005</v>
      </c>
      <c r="B11" s="107" t="s">
        <v>93</v>
      </c>
      <c r="C11" s="120">
        <f>Deprivation!S7</f>
        <v>24963</v>
      </c>
      <c r="D11" s="120">
        <v>13847.25</v>
      </c>
      <c r="E11" s="173">
        <v>20409</v>
      </c>
      <c r="F11" s="174">
        <v>5168.1000000000004</v>
      </c>
      <c r="G11" s="168">
        <f>ROUND(E11+F11,2)*6.15</f>
        <v>157299.16500000001</v>
      </c>
      <c r="H11" s="174">
        <v>11551.5</v>
      </c>
      <c r="I11" s="174">
        <v>3360</v>
      </c>
      <c r="J11" s="168">
        <f>ROUND(H11+I11,2)*6.15</f>
        <v>91705.725000000006</v>
      </c>
      <c r="K11" s="174">
        <v>13641</v>
      </c>
      <c r="L11" s="174">
        <v>3549</v>
      </c>
      <c r="M11" s="168">
        <f>ROUND(K11+L11,2)*6.15</f>
        <v>105718.5</v>
      </c>
      <c r="N11" s="174">
        <v>5958</v>
      </c>
      <c r="O11" s="168">
        <f>SUM(N11*5.23)</f>
        <v>31160.340000000004</v>
      </c>
      <c r="P11" s="174">
        <v>7416</v>
      </c>
      <c r="Q11" s="168">
        <f>SUM(P11*5.23)</f>
        <v>38785.68</v>
      </c>
      <c r="R11" s="174">
        <v>4494</v>
      </c>
      <c r="S11" s="169">
        <f>SUM(R11*5.23)</f>
        <v>23503.620000000003</v>
      </c>
      <c r="T11" s="166">
        <f t="shared" ref="T11:T14" si="0">SUM(C11+D11+G11+J11+M11+O11+Q11+S11)</f>
        <v>486983.28</v>
      </c>
      <c r="V11" s="175"/>
    </row>
    <row r="12" spans="1:22">
      <c r="A12" s="106">
        <v>9251010</v>
      </c>
      <c r="B12" s="107" t="s">
        <v>94</v>
      </c>
      <c r="C12" s="120">
        <f>Deprivation!S8</f>
        <v>7536</v>
      </c>
      <c r="D12" s="120">
        <v>16467</v>
      </c>
      <c r="E12" s="173">
        <v>11703.75</v>
      </c>
      <c r="F12" s="174">
        <v>5115</v>
      </c>
      <c r="G12" s="168">
        <f>ROUND(E12+F12,2)*6.15</f>
        <v>103435.3125</v>
      </c>
      <c r="H12" s="174">
        <v>9765</v>
      </c>
      <c r="I12" s="174">
        <v>4161</v>
      </c>
      <c r="J12" s="168">
        <f>ROUND(H12+I12,2)*6.15</f>
        <v>85644.900000000009</v>
      </c>
      <c r="K12" s="174">
        <v>7075</v>
      </c>
      <c r="L12" s="174">
        <v>3040</v>
      </c>
      <c r="M12" s="168">
        <f>ROUND(K12+L12,2)*6.15</f>
        <v>62207.25</v>
      </c>
      <c r="N12" s="174">
        <v>2262</v>
      </c>
      <c r="O12" s="168">
        <f>SUM(N12*5.23)</f>
        <v>11830.26</v>
      </c>
      <c r="P12" s="174">
        <v>2622</v>
      </c>
      <c r="Q12" s="168">
        <f>SUM(P12*5.23)</f>
        <v>13713.060000000001</v>
      </c>
      <c r="R12" s="174">
        <v>2478</v>
      </c>
      <c r="S12" s="169">
        <f>SUM(R12*5.23)</f>
        <v>12959.94</v>
      </c>
      <c r="T12" s="166">
        <f t="shared" si="0"/>
        <v>313793.72250000003</v>
      </c>
      <c r="V12" s="175"/>
    </row>
    <row r="13" spans="1:22">
      <c r="A13" s="106">
        <v>9251011</v>
      </c>
      <c r="B13" s="107" t="s">
        <v>13</v>
      </c>
      <c r="C13" s="120">
        <f>Deprivation!S9</f>
        <v>24963</v>
      </c>
      <c r="D13" s="120">
        <v>8483</v>
      </c>
      <c r="E13" s="173">
        <v>15553.78</v>
      </c>
      <c r="F13" s="174">
        <v>2752.58</v>
      </c>
      <c r="G13" s="168">
        <f>ROUND(E13+F13,2)*6.15</f>
        <v>112584.11400000002</v>
      </c>
      <c r="H13" s="174">
        <v>10305</v>
      </c>
      <c r="I13" s="174">
        <v>3150</v>
      </c>
      <c r="J13" s="168">
        <f>ROUND(H13+I13,2)*6.15</f>
        <v>82748.25</v>
      </c>
      <c r="K13" s="174">
        <v>11443</v>
      </c>
      <c r="L13" s="174">
        <v>2025</v>
      </c>
      <c r="M13" s="168">
        <f>ROUND(K13+L13,2)*6.15</f>
        <v>82828.200000000012</v>
      </c>
      <c r="N13" s="174">
        <v>4893.2</v>
      </c>
      <c r="O13" s="168">
        <f>SUM(N13*5.23)</f>
        <v>25591.436000000002</v>
      </c>
      <c r="P13" s="174">
        <v>4869</v>
      </c>
      <c r="Q13" s="168">
        <f>SUM(P13*5.23)</f>
        <v>25464.870000000003</v>
      </c>
      <c r="R13" s="174">
        <v>3532.2</v>
      </c>
      <c r="S13" s="169">
        <f>SUM(R13*5.23)</f>
        <v>18473.405999999999</v>
      </c>
      <c r="T13" s="166">
        <f t="shared" si="0"/>
        <v>381136.27600000001</v>
      </c>
      <c r="V13" s="175"/>
    </row>
    <row r="14" spans="1:22" ht="16" thickBot="1">
      <c r="A14" s="108">
        <v>9251012</v>
      </c>
      <c r="B14" s="109" t="s">
        <v>14</v>
      </c>
      <c r="C14" s="126">
        <f>Deprivation!S10</f>
        <v>4553</v>
      </c>
      <c r="D14" s="126">
        <v>15469</v>
      </c>
      <c r="E14" s="173">
        <v>10075.4</v>
      </c>
      <c r="F14" s="174">
        <v>1992</v>
      </c>
      <c r="G14" s="168">
        <f>ROUND(E14+F14,2)*6.15</f>
        <v>74214.510000000009</v>
      </c>
      <c r="H14" s="174">
        <v>6727.2</v>
      </c>
      <c r="I14" s="174">
        <v>1504.05</v>
      </c>
      <c r="J14" s="168">
        <f>ROUND(H14+I14,2)*6.15</f>
        <v>50622.1875</v>
      </c>
      <c r="K14" s="174">
        <v>6402.6</v>
      </c>
      <c r="L14" s="174">
        <v>1695</v>
      </c>
      <c r="M14" s="168">
        <f>ROUND(K14+L14,2)*6.15</f>
        <v>49800.240000000005</v>
      </c>
      <c r="N14" s="174">
        <v>1275</v>
      </c>
      <c r="O14" s="168">
        <f>SUM(N14*5.23)</f>
        <v>6668.2500000000009</v>
      </c>
      <c r="P14" s="174">
        <v>1794.6</v>
      </c>
      <c r="Q14" s="168">
        <f>SUM(P14*5.23)</f>
        <v>9385.7579999999998</v>
      </c>
      <c r="R14" s="174">
        <v>1065</v>
      </c>
      <c r="S14" s="169">
        <f>SUM(R14*5.23)</f>
        <v>5569.9500000000007</v>
      </c>
      <c r="T14" s="167">
        <f t="shared" si="0"/>
        <v>216282.89550000001</v>
      </c>
      <c r="V14" s="175"/>
    </row>
    <row r="16" spans="1:22">
      <c r="A16" s="24" t="s">
        <v>7</v>
      </c>
      <c r="D16" s="127"/>
      <c r="E16" s="127"/>
      <c r="F16" s="127"/>
      <c r="H16" s="175"/>
      <c r="K16" s="175"/>
      <c r="N16" s="175"/>
      <c r="O16" s="176"/>
      <c r="P16" s="175"/>
      <c r="Q16" s="176"/>
      <c r="R16" s="175"/>
      <c r="S16" s="176"/>
      <c r="T16" s="175"/>
    </row>
    <row r="17" spans="1:22">
      <c r="A17" s="23">
        <v>1</v>
      </c>
      <c r="B17" s="25" t="s">
        <v>15</v>
      </c>
      <c r="C17" s="25"/>
      <c r="D17" s="127"/>
      <c r="E17" s="127"/>
      <c r="F17" s="127"/>
      <c r="H17" s="175"/>
      <c r="K17" s="175"/>
      <c r="N17" s="175"/>
      <c r="O17" s="176"/>
      <c r="P17" s="175"/>
      <c r="Q17" s="176"/>
      <c r="R17" s="175"/>
      <c r="S17" s="176"/>
      <c r="T17" s="175"/>
    </row>
    <row r="18" spans="1:22">
      <c r="A18" s="23">
        <v>2</v>
      </c>
      <c r="B18" s="25" t="s">
        <v>16</v>
      </c>
      <c r="C18" s="25"/>
      <c r="D18" s="127"/>
      <c r="E18" s="127"/>
      <c r="F18" s="127"/>
      <c r="H18" s="175"/>
      <c r="K18" s="175"/>
      <c r="N18" s="175"/>
      <c r="O18" s="176"/>
      <c r="P18" s="175"/>
      <c r="Q18" s="176"/>
      <c r="R18" s="175"/>
      <c r="S18" s="176"/>
      <c r="T18" s="175"/>
    </row>
    <row r="19" spans="1:22">
      <c r="A19" s="23">
        <v>3</v>
      </c>
      <c r="B19" s="128" t="s">
        <v>19</v>
      </c>
      <c r="C19" s="44"/>
      <c r="D19" s="127"/>
      <c r="E19" s="127"/>
      <c r="F19" s="127"/>
      <c r="H19" s="175"/>
      <c r="K19" s="175"/>
      <c r="N19" s="175"/>
      <c r="O19" s="176"/>
      <c r="P19" s="175"/>
      <c r="Q19" s="176"/>
      <c r="R19" s="175"/>
      <c r="S19" s="176"/>
      <c r="T19" s="175"/>
    </row>
    <row r="20" spans="1:22">
      <c r="A20" s="23">
        <v>4</v>
      </c>
      <c r="B20" s="44" t="s">
        <v>133</v>
      </c>
      <c r="C20" s="44"/>
      <c r="D20" s="127"/>
      <c r="E20" s="127"/>
      <c r="F20" s="127"/>
      <c r="H20" s="175"/>
      <c r="K20" s="175"/>
      <c r="N20" s="175"/>
      <c r="O20" s="176"/>
      <c r="P20" s="175"/>
      <c r="Q20" s="176"/>
      <c r="R20" s="175"/>
      <c r="S20" s="176"/>
      <c r="T20" s="175"/>
    </row>
    <row r="21" spans="1:22">
      <c r="A21" s="23">
        <v>5</v>
      </c>
      <c r="B21" s="25" t="s">
        <v>134</v>
      </c>
      <c r="C21" s="143"/>
      <c r="D21" s="143"/>
      <c r="E21" s="143"/>
      <c r="F21" s="143"/>
      <c r="G21" s="143"/>
      <c r="H21" s="143"/>
      <c r="I21" s="143"/>
      <c r="J21" s="143"/>
      <c r="K21" s="143"/>
      <c r="L21" s="143"/>
      <c r="M21" s="143"/>
      <c r="N21" s="143"/>
      <c r="O21" s="143"/>
      <c r="P21" s="143"/>
      <c r="Q21" s="143"/>
      <c r="R21" s="143"/>
      <c r="S21" s="143"/>
      <c r="T21" s="143"/>
      <c r="U21" s="143"/>
      <c r="V21" s="143"/>
    </row>
    <row r="22" spans="1:22">
      <c r="B22" s="25" t="s">
        <v>135</v>
      </c>
      <c r="C22" s="146"/>
      <c r="D22" s="146"/>
      <c r="E22" s="146"/>
      <c r="F22" s="146"/>
      <c r="G22" s="146"/>
      <c r="H22" s="146"/>
      <c r="I22" s="146"/>
      <c r="J22" s="146"/>
      <c r="K22" s="146"/>
      <c r="L22" s="146"/>
      <c r="M22" s="146"/>
      <c r="N22" s="146"/>
      <c r="O22" s="146"/>
      <c r="P22" s="146"/>
      <c r="Q22" s="146"/>
      <c r="R22" s="146"/>
      <c r="S22" s="146"/>
      <c r="T22" s="146"/>
      <c r="U22" s="146"/>
      <c r="V22" s="146"/>
    </row>
    <row r="23" spans="1:22">
      <c r="A23" s="23">
        <v>6</v>
      </c>
      <c r="B23" s="206" t="s">
        <v>136</v>
      </c>
      <c r="C23" s="206"/>
      <c r="D23" s="206"/>
      <c r="E23" s="206"/>
      <c r="F23" s="206"/>
      <c r="G23" s="206"/>
      <c r="H23" s="206"/>
      <c r="I23" s="206"/>
      <c r="J23" s="206"/>
      <c r="K23" s="206"/>
      <c r="L23" s="206"/>
      <c r="M23" s="206"/>
      <c r="N23" s="206"/>
      <c r="O23" s="206"/>
      <c r="P23" s="206"/>
      <c r="Q23" s="206"/>
      <c r="R23" s="206"/>
      <c r="S23" s="206"/>
      <c r="T23" s="206"/>
      <c r="U23" s="206"/>
      <c r="V23" s="206"/>
    </row>
    <row r="24" spans="1:22">
      <c r="A24" s="23">
        <v>7</v>
      </c>
      <c r="B24" s="25" t="s">
        <v>96</v>
      </c>
      <c r="D24" s="127"/>
      <c r="E24" s="127"/>
      <c r="F24" s="127"/>
    </row>
  </sheetData>
  <sheetProtection algorithmName="SHA-512" hashValue="q+5epgMBhzBzkcPepokVqPo1QtBS/GCo2J09kwy9GPoI+GUe16c0lsUeKIjxsMx6dJys5dtTBk/4q+z5WOoo2Q==" saltValue="7BGScjUuaIZ8r6r39iumBg==" spinCount="100000" sheet="1" objects="1" scenarios="1"/>
  <mergeCells count="7">
    <mergeCell ref="A3:V4"/>
    <mergeCell ref="B23:V23"/>
    <mergeCell ref="E7:M7"/>
    <mergeCell ref="E8:F8"/>
    <mergeCell ref="H8:I8"/>
    <mergeCell ref="K8:L8"/>
    <mergeCell ref="N7:S7"/>
  </mergeCells>
  <pageMargins left="0.70866141732283472" right="0.70866141732283472" top="0.74803149606299213" bottom="0.74803149606299213" header="0.31496062992125984" footer="0.31496062992125984"/>
  <pageSetup scale="37" orientation="landscape" horizontalDpi="90" verticalDpi="90" r:id="rId1"/>
  <headerFooter>
    <oddHeader>&amp;CLincolnshire County Council</oddHeader>
    <oddFooter>&amp;CNursery Schools Budget Shares 2022/23
Early Years Tab</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4B989-A596-40AF-9AF9-C6BB2BEAFB18}">
  <dimension ref="A1"/>
  <sheetViews>
    <sheetView workbookViewId="0"/>
  </sheetViews>
  <sheetFormatPr defaultRowHeight="1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P26" sqref="P26"/>
    </sheetView>
  </sheetViews>
  <sheetFormatPr defaultRowHeight="14.5"/>
  <cols>
    <col min="1" max="1" width="99" customWidth="1"/>
  </cols>
  <sheetData/>
  <sheetProtection password="F062" sheet="1" objects="1" scenarios="1"/>
  <pageMargins left="0.51181102362204722" right="0.51181102362204722" top="0.74803149606299213" bottom="0.74803149606299213" header="0.31496062992125984" footer="0.31496062992125984"/>
  <pageSetup orientation="portrait" horizontalDpi="90" verticalDpi="90" r:id="rId1"/>
  <headerFooter>
    <oddHeader>&amp;CLincolnshire County Council</oddHeader>
    <oddFooter>&amp;F</oddFooter>
  </headerFooter>
  <rowBreaks count="9" manualBreakCount="9">
    <brk id="46" max="16383" man="1"/>
    <brk id="92" max="16383" man="1"/>
    <brk id="138" max="16383" man="1"/>
    <brk id="184" max="16383" man="1"/>
    <brk id="230" max="16383" man="1"/>
    <brk id="276" max="16383" man="1"/>
    <brk id="322" max="16383" man="1"/>
    <brk id="368" max="16383" man="1"/>
    <brk id="41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0"/>
  <sheetViews>
    <sheetView zoomScaleNormal="100" workbookViewId="0">
      <selection activeCell="P12" sqref="P12"/>
    </sheetView>
  </sheetViews>
  <sheetFormatPr defaultColWidth="9.26953125" defaultRowHeight="11.5"/>
  <cols>
    <col min="1" max="2" width="9.26953125" style="5" bestFit="1" customWidth="1"/>
    <col min="3" max="3" width="44.7265625" style="5" customWidth="1"/>
    <col min="4" max="4" width="9.26953125" style="5" bestFit="1" customWidth="1"/>
    <col min="5" max="5" width="9.26953125" style="5" customWidth="1"/>
    <col min="6" max="7" width="9.26953125" style="5" bestFit="1" customWidth="1"/>
    <col min="8" max="8" width="12.7265625" style="5" customWidth="1"/>
    <col min="9" max="9" width="10.54296875" style="5" customWidth="1"/>
    <col min="10" max="10" width="12.453125" style="5" customWidth="1"/>
    <col min="11" max="11" width="14" style="5" bestFit="1" customWidth="1"/>
    <col min="12" max="12" width="3.7265625" style="5" customWidth="1"/>
    <col min="13" max="13" width="9.26953125" style="5" bestFit="1" customWidth="1"/>
    <col min="14" max="14" width="9.26953125" style="5" customWidth="1"/>
    <col min="15" max="15" width="9.453125" style="5" bestFit="1" customWidth="1"/>
    <col min="16" max="16" width="12" style="5" customWidth="1"/>
    <col min="17" max="17" width="10.453125" style="5" customWidth="1"/>
    <col min="18" max="18" width="10.7265625" style="5" customWidth="1"/>
    <col min="19" max="19" width="13.54296875" style="5" bestFit="1" customWidth="1"/>
    <col min="20" max="20" width="4.26953125" style="5" customWidth="1"/>
    <col min="21" max="21" width="9.26953125" style="5" bestFit="1" customWidth="1"/>
    <col min="22" max="22" width="9.26953125" style="5" customWidth="1"/>
    <col min="23" max="23" width="9.453125" style="5" bestFit="1" customWidth="1"/>
    <col min="24" max="24" width="11.54296875" style="5" customWidth="1"/>
    <col min="25" max="26" width="11.26953125" style="5" customWidth="1"/>
    <col min="27" max="27" width="13.54296875" style="5" bestFit="1" customWidth="1"/>
    <col min="28" max="16384" width="9.26953125" style="5"/>
  </cols>
  <sheetData>
    <row r="1" spans="1:30">
      <c r="A1" s="19"/>
      <c r="B1" s="19"/>
      <c r="C1" s="19"/>
      <c r="D1" s="19"/>
      <c r="E1" s="19"/>
      <c r="F1" s="17" t="s">
        <v>86</v>
      </c>
      <c r="G1" s="17"/>
      <c r="H1" s="17"/>
      <c r="I1" s="17"/>
      <c r="J1" s="17"/>
      <c r="K1" s="17"/>
      <c r="L1" s="18"/>
      <c r="M1" s="17" t="s">
        <v>87</v>
      </c>
      <c r="N1" s="17"/>
      <c r="O1" s="17"/>
      <c r="P1" s="17"/>
      <c r="Q1" s="17"/>
      <c r="R1" s="17"/>
      <c r="S1" s="17"/>
      <c r="T1" s="18"/>
      <c r="U1" s="17" t="s">
        <v>88</v>
      </c>
      <c r="V1" s="17"/>
      <c r="W1" s="17"/>
      <c r="X1" s="17"/>
      <c r="Y1" s="17"/>
      <c r="Z1" s="17"/>
      <c r="AA1" s="17"/>
    </row>
    <row r="2" spans="1:30" ht="57.5">
      <c r="A2" s="16" t="s">
        <v>63</v>
      </c>
      <c r="B2" s="16" t="s">
        <v>62</v>
      </c>
      <c r="C2" s="15" t="s">
        <v>61</v>
      </c>
      <c r="D2" s="15" t="s">
        <v>50</v>
      </c>
      <c r="E2" s="15" t="s">
        <v>82</v>
      </c>
      <c r="F2" s="15" t="s">
        <v>83</v>
      </c>
      <c r="G2" s="15" t="s">
        <v>89</v>
      </c>
      <c r="H2" s="15" t="s">
        <v>84</v>
      </c>
      <c r="I2" s="15" t="s">
        <v>90</v>
      </c>
      <c r="J2" s="15" t="s">
        <v>73</v>
      </c>
      <c r="K2" s="22" t="s">
        <v>51</v>
      </c>
      <c r="L2" s="14"/>
      <c r="M2" s="15" t="s">
        <v>82</v>
      </c>
      <c r="N2" s="15" t="s">
        <v>83</v>
      </c>
      <c r="O2" s="15" t="s">
        <v>89</v>
      </c>
      <c r="P2" s="15" t="s">
        <v>84</v>
      </c>
      <c r="Q2" s="15" t="s">
        <v>90</v>
      </c>
      <c r="R2" s="15" t="s">
        <v>73</v>
      </c>
      <c r="S2" s="22" t="s">
        <v>51</v>
      </c>
      <c r="T2" s="14"/>
      <c r="U2" s="15" t="s">
        <v>82</v>
      </c>
      <c r="V2" s="15" t="s">
        <v>83</v>
      </c>
      <c r="W2" s="15" t="s">
        <v>89</v>
      </c>
      <c r="X2" s="15" t="s">
        <v>74</v>
      </c>
      <c r="Y2" s="15" t="s">
        <v>90</v>
      </c>
      <c r="Z2" s="15" t="s">
        <v>73</v>
      </c>
      <c r="AA2" s="22" t="s">
        <v>51</v>
      </c>
    </row>
    <row r="3" spans="1:30">
      <c r="A3" s="11">
        <v>9251001</v>
      </c>
      <c r="B3" s="10" t="s">
        <v>40</v>
      </c>
      <c r="C3" s="12" t="s">
        <v>10</v>
      </c>
      <c r="D3" s="9" t="s">
        <v>52</v>
      </c>
      <c r="E3" s="9">
        <v>18686</v>
      </c>
      <c r="F3" s="8">
        <v>6168</v>
      </c>
      <c r="G3" s="7">
        <v>3.98</v>
      </c>
      <c r="H3" s="20">
        <f>SUM((E3+F3)*G3)</f>
        <v>98918.92</v>
      </c>
      <c r="I3" s="20">
        <v>1.95</v>
      </c>
      <c r="J3" s="20">
        <f>SUM((E3+F3)*I3)</f>
        <v>48465.299999999996</v>
      </c>
      <c r="K3" s="20">
        <f>H3+J3</f>
        <v>147384.22</v>
      </c>
      <c r="L3" s="21"/>
      <c r="M3" s="21">
        <v>12951</v>
      </c>
      <c r="N3" s="21">
        <v>6021</v>
      </c>
      <c r="O3" s="7">
        <v>3.98</v>
      </c>
      <c r="P3" s="20">
        <f>SUM((M3+N3)*O3)</f>
        <v>75508.56</v>
      </c>
      <c r="Q3" s="20">
        <v>1.95</v>
      </c>
      <c r="R3" s="20">
        <f>SUM((M3+N3)*Q3)</f>
        <v>36995.4</v>
      </c>
      <c r="S3" s="20">
        <f>P3+R3</f>
        <v>112503.95999999999</v>
      </c>
      <c r="T3" s="21"/>
      <c r="U3" s="21">
        <v>14598</v>
      </c>
      <c r="V3" s="21">
        <v>5296</v>
      </c>
      <c r="W3" s="7">
        <v>3.98</v>
      </c>
      <c r="X3" s="20">
        <f>SUM((U3+V3)*W3)</f>
        <v>79178.12</v>
      </c>
      <c r="Y3" s="20">
        <v>1.95</v>
      </c>
      <c r="Z3" s="20">
        <f>SUM((U3+V3)*Y3)</f>
        <v>38793.299999999996</v>
      </c>
      <c r="AA3" s="20">
        <f>X3+Z3</f>
        <v>117971.41999999998</v>
      </c>
    </row>
    <row r="4" spans="1:30">
      <c r="A4" s="11">
        <v>9251005</v>
      </c>
      <c r="B4" s="10" t="s">
        <v>39</v>
      </c>
      <c r="C4" s="12" t="s">
        <v>60</v>
      </c>
      <c r="D4" s="9" t="s">
        <v>52</v>
      </c>
      <c r="E4" s="9">
        <v>21186</v>
      </c>
      <c r="F4" s="8">
        <v>6690</v>
      </c>
      <c r="G4" s="7">
        <v>3.98</v>
      </c>
      <c r="H4" s="20">
        <f t="shared" ref="H4:H7" si="0">SUM((E4+F4)*G4)</f>
        <v>110946.48</v>
      </c>
      <c r="I4" s="20">
        <v>1.95</v>
      </c>
      <c r="J4" s="20">
        <f>SUM((E4+F4)*I4)</f>
        <v>54358.2</v>
      </c>
      <c r="K4" s="20">
        <f>H4+J4</f>
        <v>165304.68</v>
      </c>
      <c r="L4" s="21"/>
      <c r="M4" s="21">
        <v>13494</v>
      </c>
      <c r="N4" s="21">
        <v>5386.8</v>
      </c>
      <c r="O4" s="7">
        <v>3.98</v>
      </c>
      <c r="P4" s="20">
        <f t="shared" ref="P4:P7" si="1">SUM((M4+N4)*O4)</f>
        <v>75145.584000000003</v>
      </c>
      <c r="Q4" s="20">
        <v>1.95</v>
      </c>
      <c r="R4" s="20">
        <f t="shared" ref="R4:R7" si="2">SUM((M4+N4)*Q4)</f>
        <v>36817.56</v>
      </c>
      <c r="S4" s="20">
        <f t="shared" ref="S4:S7" si="3">P4+R4</f>
        <v>111963.144</v>
      </c>
      <c r="T4" s="21"/>
      <c r="U4" s="21">
        <v>15912</v>
      </c>
      <c r="V4" s="21">
        <v>4923</v>
      </c>
      <c r="W4" s="7">
        <v>3.98</v>
      </c>
      <c r="X4" s="20">
        <f t="shared" ref="X4:X7" si="4">SUM((U4+V4)*W4)</f>
        <v>82923.3</v>
      </c>
      <c r="Y4" s="20">
        <v>1.95</v>
      </c>
      <c r="Z4" s="20">
        <f t="shared" ref="Z4:Z7" si="5">SUM((U4+V4)*Y4)</f>
        <v>40628.25</v>
      </c>
      <c r="AA4" s="20">
        <f t="shared" ref="AA4:AA7" si="6">X4+Z4</f>
        <v>123551.55</v>
      </c>
    </row>
    <row r="5" spans="1:30">
      <c r="A5" s="11">
        <v>9251010</v>
      </c>
      <c r="B5" s="10" t="s">
        <v>38</v>
      </c>
      <c r="C5" s="12" t="s">
        <v>12</v>
      </c>
      <c r="D5" s="9" t="s">
        <v>52</v>
      </c>
      <c r="E5" s="9">
        <v>15253.65</v>
      </c>
      <c r="F5" s="8">
        <v>6114.4</v>
      </c>
      <c r="G5" s="7">
        <v>3.98</v>
      </c>
      <c r="H5" s="20">
        <f t="shared" si="0"/>
        <v>85044.838999999993</v>
      </c>
      <c r="I5" s="20">
        <v>1.95</v>
      </c>
      <c r="J5" s="20">
        <f>SUM((E5+F5)*I5)</f>
        <v>41667.697499999995</v>
      </c>
      <c r="K5" s="20">
        <f>H5+J5</f>
        <v>126712.53649999999</v>
      </c>
      <c r="L5" s="21"/>
      <c r="M5" s="21">
        <v>11308.49</v>
      </c>
      <c r="N5" s="21">
        <v>4636.49</v>
      </c>
      <c r="O5" s="7">
        <v>3.98</v>
      </c>
      <c r="P5" s="20">
        <f t="shared" si="1"/>
        <v>63461.020400000001</v>
      </c>
      <c r="Q5" s="20">
        <v>1.95</v>
      </c>
      <c r="R5" s="20">
        <f t="shared" si="2"/>
        <v>31092.710999999999</v>
      </c>
      <c r="S5" s="20">
        <f t="shared" si="3"/>
        <v>94553.731400000004</v>
      </c>
      <c r="T5" s="21"/>
      <c r="U5" s="21">
        <v>11507.5</v>
      </c>
      <c r="V5" s="21">
        <v>4740.25</v>
      </c>
      <c r="W5" s="7">
        <v>3.98</v>
      </c>
      <c r="X5" s="20">
        <f t="shared" si="4"/>
        <v>64666.044999999998</v>
      </c>
      <c r="Y5" s="20">
        <v>1.95</v>
      </c>
      <c r="Z5" s="20">
        <f t="shared" si="5"/>
        <v>31683.112499999999</v>
      </c>
      <c r="AA5" s="20">
        <f t="shared" si="6"/>
        <v>96349.157500000001</v>
      </c>
    </row>
    <row r="6" spans="1:30">
      <c r="A6" s="11">
        <v>9251011</v>
      </c>
      <c r="B6" s="10" t="s">
        <v>37</v>
      </c>
      <c r="C6" s="12" t="s">
        <v>13</v>
      </c>
      <c r="D6" s="9" t="s">
        <v>52</v>
      </c>
      <c r="E6" s="9">
        <v>20221.5</v>
      </c>
      <c r="F6" s="8">
        <v>2199.25</v>
      </c>
      <c r="G6" s="7">
        <v>3.98</v>
      </c>
      <c r="H6" s="20">
        <f t="shared" si="0"/>
        <v>89234.585000000006</v>
      </c>
      <c r="I6" s="20">
        <v>1.95</v>
      </c>
      <c r="J6" s="20">
        <f>SUM((E6+F6)*I6)</f>
        <v>43720.462500000001</v>
      </c>
      <c r="K6" s="20">
        <f>H6+J6</f>
        <v>132955.04750000002</v>
      </c>
      <c r="L6" s="21"/>
      <c r="M6" s="21">
        <v>12448.8</v>
      </c>
      <c r="N6" s="21">
        <v>4395.8999999999996</v>
      </c>
      <c r="O6" s="7">
        <v>3.98</v>
      </c>
      <c r="P6" s="20">
        <f t="shared" si="1"/>
        <v>67041.905999999988</v>
      </c>
      <c r="Q6" s="20">
        <v>1.95</v>
      </c>
      <c r="R6" s="20">
        <f t="shared" si="2"/>
        <v>32847.164999999994</v>
      </c>
      <c r="S6" s="20">
        <f t="shared" si="3"/>
        <v>99889.070999999982</v>
      </c>
      <c r="T6" s="21"/>
      <c r="U6" s="21">
        <v>14612.75</v>
      </c>
      <c r="V6" s="21">
        <v>1215</v>
      </c>
      <c r="W6" s="7">
        <v>3.98</v>
      </c>
      <c r="X6" s="20">
        <f t="shared" si="4"/>
        <v>62994.445</v>
      </c>
      <c r="Y6" s="20">
        <v>1.95</v>
      </c>
      <c r="Z6" s="20">
        <f t="shared" si="5"/>
        <v>30864.112499999999</v>
      </c>
      <c r="AA6" s="20">
        <f t="shared" si="6"/>
        <v>93858.557499999995</v>
      </c>
    </row>
    <row r="7" spans="1:30">
      <c r="A7" s="13">
        <v>9251012</v>
      </c>
      <c r="B7" s="10" t="s">
        <v>36</v>
      </c>
      <c r="C7" s="12" t="s">
        <v>14</v>
      </c>
      <c r="D7" s="9" t="s">
        <v>52</v>
      </c>
      <c r="E7" s="9">
        <v>13131</v>
      </c>
      <c r="F7" s="8">
        <v>3849</v>
      </c>
      <c r="G7" s="7">
        <v>3.98</v>
      </c>
      <c r="H7" s="20">
        <f t="shared" si="0"/>
        <v>67580.399999999994</v>
      </c>
      <c r="I7" s="20">
        <v>1.95</v>
      </c>
      <c r="J7" s="20">
        <f>SUM((E7+F7)*I7)</f>
        <v>33111</v>
      </c>
      <c r="K7" s="20">
        <f>H7+J7</f>
        <v>100691.4</v>
      </c>
      <c r="L7" s="21"/>
      <c r="M7" s="21">
        <v>8104.33</v>
      </c>
      <c r="N7" s="21">
        <v>1991.4</v>
      </c>
      <c r="O7" s="7">
        <v>3.98</v>
      </c>
      <c r="P7" s="20">
        <f t="shared" si="1"/>
        <v>40181.005399999995</v>
      </c>
      <c r="Q7" s="20">
        <v>1.95</v>
      </c>
      <c r="R7" s="20">
        <f t="shared" si="2"/>
        <v>19686.673499999997</v>
      </c>
      <c r="S7" s="20">
        <f t="shared" si="3"/>
        <v>59867.678899999992</v>
      </c>
      <c r="T7" s="21"/>
      <c r="U7" s="21">
        <v>9405</v>
      </c>
      <c r="V7" s="21">
        <v>2952</v>
      </c>
      <c r="W7" s="7">
        <v>3.98</v>
      </c>
      <c r="X7" s="20">
        <f t="shared" si="4"/>
        <v>49180.86</v>
      </c>
      <c r="Y7" s="20">
        <v>1.95</v>
      </c>
      <c r="Z7" s="20">
        <f t="shared" si="5"/>
        <v>24096.149999999998</v>
      </c>
      <c r="AA7" s="20">
        <f t="shared" si="6"/>
        <v>73277.009999999995</v>
      </c>
    </row>
    <row r="8" spans="1:30">
      <c r="K8" s="6">
        <f>SUM(K3:K7)</f>
        <v>673047.88400000008</v>
      </c>
      <c r="S8" s="6">
        <f>SUM(S3:S7)</f>
        <v>478777.58529999998</v>
      </c>
      <c r="AA8" s="6">
        <f>SUM(AA3:AA7)</f>
        <v>505007.69499999995</v>
      </c>
    </row>
    <row r="10" spans="1:30">
      <c r="A10" s="5">
        <v>1</v>
      </c>
      <c r="B10" s="5">
        <v>2</v>
      </c>
      <c r="C10" s="5">
        <v>3</v>
      </c>
      <c r="D10" s="5">
        <v>4</v>
      </c>
      <c r="E10" s="5">
        <v>5</v>
      </c>
      <c r="F10" s="5">
        <v>6</v>
      </c>
      <c r="G10" s="5">
        <v>7</v>
      </c>
      <c r="H10" s="5">
        <v>8</v>
      </c>
      <c r="I10" s="5">
        <v>9</v>
      </c>
      <c r="J10" s="5">
        <v>10</v>
      </c>
      <c r="K10" s="5">
        <v>11</v>
      </c>
      <c r="L10" s="5">
        <v>12</v>
      </c>
      <c r="M10" s="5">
        <v>13</v>
      </c>
      <c r="N10" s="5">
        <v>14</v>
      </c>
      <c r="O10" s="5">
        <v>15</v>
      </c>
      <c r="P10" s="5">
        <v>16</v>
      </c>
      <c r="Q10" s="5">
        <v>17</v>
      </c>
      <c r="R10" s="5">
        <v>18</v>
      </c>
      <c r="S10" s="5">
        <v>19</v>
      </c>
      <c r="T10" s="5">
        <v>20</v>
      </c>
      <c r="U10" s="5">
        <v>21</v>
      </c>
      <c r="V10" s="5">
        <v>22</v>
      </c>
      <c r="W10" s="5">
        <v>23</v>
      </c>
      <c r="X10" s="5">
        <v>24</v>
      </c>
      <c r="Y10" s="5">
        <v>25</v>
      </c>
      <c r="Z10" s="5">
        <v>26</v>
      </c>
      <c r="AA10" s="5">
        <v>27</v>
      </c>
      <c r="AB10" s="5">
        <v>28</v>
      </c>
      <c r="AC10" s="5">
        <v>26</v>
      </c>
      <c r="AD10" s="5">
        <v>27</v>
      </c>
    </row>
  </sheetData>
  <customSheetViews>
    <customSheetView guid="{428FCDE4-CDEE-40B8-89EE-24236990FD28}" state="hidden">
      <selection activeCell="P12" sqref="P12"/>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0"/>
  <sheetViews>
    <sheetView topLeftCell="C1" workbookViewId="0">
      <pane xSplit="1" ySplit="2" topLeftCell="D3" activePane="bottomRight" state="frozen"/>
      <selection activeCell="C1" sqref="C1"/>
      <selection pane="topRight" activeCell="D1" sqref="D1"/>
      <selection pane="bottomLeft" activeCell="C3" sqref="C3"/>
      <selection pane="bottomRight" activeCell="L14" sqref="L14"/>
    </sheetView>
  </sheetViews>
  <sheetFormatPr defaultColWidth="9.26953125" defaultRowHeight="11.5"/>
  <cols>
    <col min="1" max="2" width="9.26953125" style="5" bestFit="1" customWidth="1"/>
    <col min="3" max="3" width="44.7265625" style="5" customWidth="1"/>
    <col min="4" max="6" width="9.26953125" style="5" bestFit="1" customWidth="1"/>
    <col min="7" max="7" width="14" style="5" bestFit="1" customWidth="1"/>
    <col min="8" max="8" width="3.7265625" style="5" customWidth="1"/>
    <col min="9" max="9" width="9.26953125" style="5" bestFit="1" customWidth="1"/>
    <col min="10" max="10" width="9.453125" style="5" bestFit="1" customWidth="1"/>
    <col min="11" max="11" width="13.54296875" style="5" bestFit="1" customWidth="1"/>
    <col min="12" max="12" width="4.26953125" style="5" customWidth="1"/>
    <col min="13" max="13" width="9.26953125" style="5" bestFit="1" customWidth="1"/>
    <col min="14" max="14" width="9.453125" style="5" bestFit="1" customWidth="1"/>
    <col min="15" max="15" width="13.54296875" style="5" bestFit="1" customWidth="1"/>
    <col min="16" max="16384" width="9.26953125" style="5"/>
  </cols>
  <sheetData>
    <row r="1" spans="1:18">
      <c r="A1" s="19"/>
      <c r="B1" s="19"/>
      <c r="C1" s="19"/>
      <c r="D1" s="19"/>
      <c r="E1" s="17" t="s">
        <v>86</v>
      </c>
      <c r="F1" s="17"/>
      <c r="G1" s="17"/>
      <c r="H1" s="18"/>
      <c r="I1" s="17" t="s">
        <v>87</v>
      </c>
      <c r="J1" s="17"/>
      <c r="K1" s="17"/>
      <c r="L1" s="18"/>
      <c r="M1" s="17" t="s">
        <v>88</v>
      </c>
      <c r="N1" s="17"/>
      <c r="O1" s="17"/>
    </row>
    <row r="2" spans="1:18" ht="46">
      <c r="A2" s="16" t="s">
        <v>63</v>
      </c>
      <c r="B2" s="16" t="s">
        <v>62</v>
      </c>
      <c r="C2" s="15" t="s">
        <v>61</v>
      </c>
      <c r="D2" s="15" t="s">
        <v>50</v>
      </c>
      <c r="E2" s="15" t="s">
        <v>75</v>
      </c>
      <c r="F2" s="15" t="s">
        <v>89</v>
      </c>
      <c r="G2" s="22" t="s">
        <v>51</v>
      </c>
      <c r="H2" s="14"/>
      <c r="I2" s="15" t="s">
        <v>76</v>
      </c>
      <c r="J2" s="15" t="s">
        <v>89</v>
      </c>
      <c r="K2" s="22" t="s">
        <v>51</v>
      </c>
      <c r="L2" s="14"/>
      <c r="M2" s="15" t="s">
        <v>76</v>
      </c>
      <c r="N2" s="15" t="s">
        <v>89</v>
      </c>
      <c r="O2" s="22" t="s">
        <v>51</v>
      </c>
    </row>
    <row r="3" spans="1:18">
      <c r="A3" s="11">
        <v>9251001</v>
      </c>
      <c r="B3" s="10" t="s">
        <v>40</v>
      </c>
      <c r="C3" s="12" t="s">
        <v>10</v>
      </c>
      <c r="D3" s="9" t="s">
        <v>52</v>
      </c>
      <c r="E3" s="8">
        <v>0</v>
      </c>
      <c r="F3" s="7">
        <v>4.95</v>
      </c>
      <c r="G3" s="20">
        <f>SUM(E3*F3)</f>
        <v>0</v>
      </c>
      <c r="H3" s="21"/>
      <c r="I3" s="21">
        <v>0</v>
      </c>
      <c r="J3" s="7">
        <v>4.95</v>
      </c>
      <c r="K3" s="20">
        <f>SUM(I3*J3)</f>
        <v>0</v>
      </c>
      <c r="L3" s="21"/>
      <c r="M3" s="21">
        <v>0</v>
      </c>
      <c r="N3" s="7">
        <v>4.95</v>
      </c>
      <c r="O3" s="20">
        <f>SUM(M3*N3)</f>
        <v>0</v>
      </c>
    </row>
    <row r="4" spans="1:18">
      <c r="A4" s="11">
        <v>9251005</v>
      </c>
      <c r="B4" s="10" t="s">
        <v>39</v>
      </c>
      <c r="C4" s="12" t="s">
        <v>60</v>
      </c>
      <c r="D4" s="9" t="s">
        <v>52</v>
      </c>
      <c r="E4" s="8">
        <v>5724</v>
      </c>
      <c r="F4" s="7">
        <v>4.95</v>
      </c>
      <c r="G4" s="20">
        <f t="shared" ref="G4:G7" si="0">SUM(E4*F4)</f>
        <v>28333.8</v>
      </c>
      <c r="H4" s="21"/>
      <c r="I4" s="21">
        <v>6750</v>
      </c>
      <c r="J4" s="7">
        <v>4.95</v>
      </c>
      <c r="K4" s="20">
        <f t="shared" ref="K4:K7" si="1">SUM(I4*J4)</f>
        <v>33412.5</v>
      </c>
      <c r="L4" s="21"/>
      <c r="M4" s="21">
        <v>4053</v>
      </c>
      <c r="N4" s="7">
        <v>4.95</v>
      </c>
      <c r="O4" s="20">
        <f t="shared" ref="O4:O7" si="2">SUM(M4*N4)</f>
        <v>20062.350000000002</v>
      </c>
    </row>
    <row r="5" spans="1:18">
      <c r="A5" s="11">
        <v>9251010</v>
      </c>
      <c r="B5" s="10" t="s">
        <v>38</v>
      </c>
      <c r="C5" s="12" t="s">
        <v>12</v>
      </c>
      <c r="D5" s="9" t="s">
        <v>52</v>
      </c>
      <c r="E5" s="8">
        <v>3142.5</v>
      </c>
      <c r="F5" s="7">
        <v>4.95</v>
      </c>
      <c r="G5" s="20">
        <f t="shared" si="0"/>
        <v>15555.375</v>
      </c>
      <c r="H5" s="21"/>
      <c r="I5" s="21">
        <v>3159</v>
      </c>
      <c r="J5" s="7">
        <v>4.95</v>
      </c>
      <c r="K5" s="20">
        <f t="shared" si="1"/>
        <v>15637.050000000001</v>
      </c>
      <c r="L5" s="21"/>
      <c r="M5" s="21">
        <v>2477</v>
      </c>
      <c r="N5" s="7">
        <v>4.95</v>
      </c>
      <c r="O5" s="20">
        <f t="shared" si="2"/>
        <v>12261.15</v>
      </c>
    </row>
    <row r="6" spans="1:18">
      <c r="A6" s="11">
        <v>9251011</v>
      </c>
      <c r="B6" s="10" t="s">
        <v>37</v>
      </c>
      <c r="C6" s="12" t="s">
        <v>13</v>
      </c>
      <c r="D6" s="9" t="s">
        <v>52</v>
      </c>
      <c r="E6" s="8">
        <v>5316.75</v>
      </c>
      <c r="F6" s="7">
        <v>4.95</v>
      </c>
      <c r="G6" s="20">
        <f t="shared" si="0"/>
        <v>26317.912500000002</v>
      </c>
      <c r="H6" s="21"/>
      <c r="I6" s="21">
        <v>6642</v>
      </c>
      <c r="J6" s="7">
        <v>4.95</v>
      </c>
      <c r="K6" s="20">
        <f t="shared" si="1"/>
        <v>32877.9</v>
      </c>
      <c r="L6" s="21"/>
      <c r="M6" s="21">
        <v>6032.25</v>
      </c>
      <c r="N6" s="7">
        <v>4.95</v>
      </c>
      <c r="O6" s="20">
        <f t="shared" si="2"/>
        <v>29859.637500000001</v>
      </c>
    </row>
    <row r="7" spans="1:18">
      <c r="A7" s="13">
        <v>9251012</v>
      </c>
      <c r="B7" s="10" t="s">
        <v>36</v>
      </c>
      <c r="C7" s="12" t="s">
        <v>14</v>
      </c>
      <c r="D7" s="9" t="s">
        <v>52</v>
      </c>
      <c r="E7" s="8">
        <v>2616</v>
      </c>
      <c r="F7" s="7">
        <v>4.95</v>
      </c>
      <c r="G7" s="20">
        <f t="shared" si="0"/>
        <v>12949.2</v>
      </c>
      <c r="H7" s="21"/>
      <c r="I7" s="21">
        <v>2765.4</v>
      </c>
      <c r="J7" s="7">
        <v>4.95</v>
      </c>
      <c r="K7" s="20">
        <f t="shared" si="1"/>
        <v>13688.730000000001</v>
      </c>
      <c r="L7" s="21"/>
      <c r="M7" s="21">
        <v>2241</v>
      </c>
      <c r="N7" s="7">
        <v>4.95</v>
      </c>
      <c r="O7" s="20">
        <f t="shared" si="2"/>
        <v>11092.95</v>
      </c>
    </row>
    <row r="8" spans="1:18">
      <c r="G8" s="6">
        <f>SUM(G3:G7)</f>
        <v>83156.287500000006</v>
      </c>
      <c r="K8" s="6">
        <f>SUM(K3:K7)</f>
        <v>95616.180000000008</v>
      </c>
      <c r="O8" s="6">
        <f>SUM(O3:O7)</f>
        <v>73276.087499999994</v>
      </c>
    </row>
    <row r="10" spans="1:18">
      <c r="A10" s="5">
        <v>1</v>
      </c>
      <c r="B10" s="5">
        <v>2</v>
      </c>
      <c r="C10" s="5">
        <v>3</v>
      </c>
      <c r="D10" s="5">
        <v>4</v>
      </c>
      <c r="E10" s="5">
        <v>5</v>
      </c>
      <c r="F10" s="5">
        <v>6</v>
      </c>
      <c r="G10" s="5">
        <v>7</v>
      </c>
      <c r="H10" s="5">
        <v>8</v>
      </c>
      <c r="I10" s="5">
        <v>9</v>
      </c>
      <c r="J10" s="5">
        <v>10</v>
      </c>
      <c r="K10" s="5">
        <v>11</v>
      </c>
      <c r="L10" s="5">
        <v>12</v>
      </c>
      <c r="M10" s="5">
        <v>13</v>
      </c>
      <c r="N10" s="5">
        <v>14</v>
      </c>
      <c r="O10" s="5">
        <v>15</v>
      </c>
      <c r="P10" s="5">
        <v>16</v>
      </c>
      <c r="Q10" s="5">
        <v>17</v>
      </c>
      <c r="R10" s="5">
        <v>18</v>
      </c>
    </row>
  </sheetData>
  <customSheetViews>
    <customSheetView guid="{428FCDE4-CDEE-40B8-89EE-24236990FD28}" state="hidden" topLeftCell="C1">
      <pane xSplit="1" ySplit="2" topLeftCell="D3" activePane="bottomRight" state="frozen"/>
      <selection pane="bottomRight" activeCell="L14" sqref="L14"/>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
  <sheetViews>
    <sheetView topLeftCell="A2" zoomScaleNormal="100" workbookViewId="0">
      <selection activeCell="B2" sqref="B2"/>
    </sheetView>
  </sheetViews>
  <sheetFormatPr defaultRowHeight="14.5"/>
  <sheetData>
    <row r="1" spans="1:3" ht="23">
      <c r="A1" s="1" t="s">
        <v>8</v>
      </c>
      <c r="B1" s="1" t="s">
        <v>34</v>
      </c>
      <c r="C1" s="1" t="s">
        <v>35</v>
      </c>
    </row>
    <row r="2" spans="1:3">
      <c r="A2" s="2">
        <v>9251001</v>
      </c>
      <c r="B2" s="3" t="s">
        <v>40</v>
      </c>
      <c r="C2" s="4" t="s">
        <v>10</v>
      </c>
    </row>
    <row r="3" spans="1:3">
      <c r="A3" s="2">
        <v>9251005</v>
      </c>
      <c r="B3" s="3" t="s">
        <v>39</v>
      </c>
      <c r="C3" s="4" t="s">
        <v>11</v>
      </c>
    </row>
    <row r="4" spans="1:3">
      <c r="A4" s="2">
        <v>9251010</v>
      </c>
      <c r="B4" s="3" t="s">
        <v>38</v>
      </c>
      <c r="C4" s="4" t="s">
        <v>12</v>
      </c>
    </row>
    <row r="5" spans="1:3">
      <c r="A5" s="2">
        <v>9251011</v>
      </c>
      <c r="B5" s="3" t="s">
        <v>37</v>
      </c>
      <c r="C5" s="4" t="s">
        <v>13</v>
      </c>
    </row>
    <row r="6" spans="1:3">
      <c r="A6" s="2">
        <v>9251012</v>
      </c>
      <c r="B6" s="3" t="s">
        <v>36</v>
      </c>
      <c r="C6" s="4" t="s">
        <v>14</v>
      </c>
    </row>
  </sheetData>
  <customSheetViews>
    <customSheetView guid="{428FCDE4-CDEE-40B8-89EE-24236990FD28}" state="hidden" topLeftCell="A2">
      <selection activeCell="B2" sqref="B2"/>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K45" sqref="K45"/>
    </sheetView>
  </sheetViews>
  <sheetFormatPr defaultRowHeight="14.5"/>
  <sheetData/>
  <customSheetViews>
    <customSheetView guid="{428FCDE4-CDEE-40B8-89EE-24236990FD28}" state="hidden">
      <selection activeCell="K45" sqref="K45"/>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5EB35"/>
    <pageSetUpPr fitToPage="1"/>
  </sheetPr>
  <dimension ref="A1:Y112"/>
  <sheetViews>
    <sheetView zoomScaleNormal="100" workbookViewId="0">
      <selection activeCell="D4" sqref="D4"/>
    </sheetView>
  </sheetViews>
  <sheetFormatPr defaultColWidth="9.26953125" defaultRowHeight="15.5"/>
  <cols>
    <col min="1" max="1" width="2.54296875" style="43" customWidth="1"/>
    <col min="2" max="2" width="4.54296875" style="43" customWidth="1"/>
    <col min="3" max="3" width="17.1796875" style="43" customWidth="1"/>
    <col min="4" max="4" width="28.1796875" style="43" customWidth="1"/>
    <col min="5" max="6" width="18.7265625" style="43" customWidth="1"/>
    <col min="7" max="7" width="18.7265625" style="37" customWidth="1"/>
    <col min="8" max="8" width="1.453125" style="37" customWidth="1"/>
    <col min="9" max="9" width="17" style="37" customWidth="1"/>
    <col min="10" max="10" width="11.26953125" style="37" customWidth="1"/>
    <col min="11" max="11" width="2.453125" style="37" customWidth="1"/>
    <col min="12" max="12" width="2.7265625" style="37" customWidth="1"/>
    <col min="13" max="13" width="5.7265625" style="34" bestFit="1" customWidth="1"/>
    <col min="14" max="14" width="47.7265625" style="43" customWidth="1"/>
    <col min="15" max="15" width="3.26953125" style="43" customWidth="1"/>
    <col min="16" max="16" width="9.26953125" style="43"/>
    <col min="17" max="17" width="10.26953125" style="43" bestFit="1" customWidth="1"/>
    <col min="18" max="22" width="9.26953125" style="43"/>
    <col min="23" max="23" width="11.54296875" style="43" customWidth="1"/>
    <col min="24" max="16384" width="9.26953125" style="43"/>
  </cols>
  <sheetData>
    <row r="1" spans="1:20" ht="19.5" customHeight="1">
      <c r="A1" s="101" t="s">
        <v>105</v>
      </c>
      <c r="B1" s="101"/>
      <c r="C1" s="172"/>
      <c r="D1" s="172"/>
      <c r="E1" s="42"/>
      <c r="N1" s="38"/>
      <c r="R1" s="42"/>
    </row>
    <row r="2" spans="1:20" ht="19.5" customHeight="1">
      <c r="A2" s="42"/>
      <c r="B2" s="42"/>
      <c r="E2" s="42"/>
      <c r="N2" s="38"/>
      <c r="R2" s="42"/>
    </row>
    <row r="3" spans="1:20" ht="15.75" customHeight="1">
      <c r="A3" s="42" t="s">
        <v>20</v>
      </c>
      <c r="B3" s="44"/>
      <c r="G3" s="45"/>
      <c r="K3" s="38"/>
      <c r="M3" s="46" t="s">
        <v>7</v>
      </c>
      <c r="N3" s="47"/>
      <c r="P3" s="48"/>
      <c r="Q3" s="47"/>
      <c r="T3" s="49"/>
    </row>
    <row r="4" spans="1:20" ht="15" customHeight="1">
      <c r="A4" s="42"/>
      <c r="B4" s="50" t="s">
        <v>21</v>
      </c>
      <c r="C4" s="51"/>
      <c r="D4" s="182"/>
      <c r="E4" s="52" t="e">
        <f>VLOOKUP(D4,Data!A1:C6,3,FALSE)</f>
        <v>#N/A</v>
      </c>
      <c r="F4" s="53"/>
      <c r="G4" s="54"/>
      <c r="K4" s="38"/>
      <c r="M4" s="34">
        <v>1</v>
      </c>
      <c r="P4" s="48"/>
      <c r="R4" s="55"/>
      <c r="T4" s="49"/>
    </row>
    <row r="5" spans="1:20" ht="13.5" customHeight="1">
      <c r="A5" s="42"/>
      <c r="B5" s="50"/>
      <c r="C5" s="51"/>
      <c r="D5" s="56"/>
      <c r="E5" s="52"/>
      <c r="F5" s="53"/>
      <c r="G5" s="54"/>
      <c r="K5" s="38"/>
      <c r="P5" s="48"/>
      <c r="R5" s="55"/>
      <c r="T5" s="49"/>
    </row>
    <row r="6" spans="1:20" ht="15" customHeight="1" thickBot="1">
      <c r="A6" s="38" t="s">
        <v>77</v>
      </c>
      <c r="B6" s="50"/>
      <c r="C6" s="51"/>
      <c r="D6" s="56"/>
      <c r="E6" s="52"/>
      <c r="F6" s="53"/>
      <c r="G6" s="54"/>
      <c r="K6" s="38"/>
      <c r="P6" s="48"/>
      <c r="R6" s="55"/>
      <c r="T6" s="49"/>
    </row>
    <row r="7" spans="1:20" ht="15" customHeight="1" thickBot="1">
      <c r="A7" s="194" t="s">
        <v>108</v>
      </c>
      <c r="B7" s="195"/>
      <c r="C7" s="195"/>
      <c r="D7" s="196"/>
      <c r="E7" s="57">
        <v>4.2</v>
      </c>
      <c r="F7" s="26" t="s">
        <v>22</v>
      </c>
      <c r="G7" s="54"/>
      <c r="K7" s="38"/>
      <c r="P7" s="48"/>
      <c r="R7" s="55"/>
      <c r="T7" s="49"/>
    </row>
    <row r="8" spans="1:20" ht="15" customHeight="1" thickBot="1">
      <c r="A8" s="194" t="s">
        <v>109</v>
      </c>
      <c r="B8" s="195"/>
      <c r="C8" s="195"/>
      <c r="D8" s="196"/>
      <c r="E8" s="57">
        <v>1.95</v>
      </c>
      <c r="F8" s="26" t="s">
        <v>22</v>
      </c>
      <c r="G8" s="54"/>
      <c r="K8" s="38"/>
      <c r="P8" s="48"/>
      <c r="R8" s="55"/>
      <c r="T8" s="49"/>
    </row>
    <row r="9" spans="1:20" ht="15" customHeight="1" thickBot="1">
      <c r="A9" s="198" t="s">
        <v>110</v>
      </c>
      <c r="B9" s="199"/>
      <c r="C9" s="199"/>
      <c r="D9" s="200"/>
      <c r="E9" s="58">
        <v>6.15</v>
      </c>
      <c r="F9" s="27" t="s">
        <v>22</v>
      </c>
      <c r="G9" s="54"/>
      <c r="K9" s="38"/>
      <c r="P9" s="48"/>
      <c r="R9" s="55"/>
      <c r="T9" s="49"/>
    </row>
    <row r="10" spans="1:20" ht="15" customHeight="1">
      <c r="A10" s="38"/>
      <c r="B10" s="38"/>
      <c r="C10" s="38"/>
      <c r="D10" s="38"/>
      <c r="E10" s="59"/>
      <c r="F10" s="28"/>
      <c r="G10" s="54"/>
      <c r="K10" s="38"/>
      <c r="P10" s="48"/>
      <c r="R10" s="55"/>
      <c r="T10" s="49"/>
    </row>
    <row r="11" spans="1:20" ht="15" customHeight="1">
      <c r="A11" s="38" t="s">
        <v>77</v>
      </c>
      <c r="B11" s="60"/>
      <c r="C11" s="37"/>
      <c r="E11" s="42" t="s">
        <v>23</v>
      </c>
      <c r="F11" s="42" t="s">
        <v>24</v>
      </c>
      <c r="G11" s="61"/>
      <c r="M11" s="46"/>
      <c r="N11" s="47"/>
      <c r="P11" s="48"/>
      <c r="Q11" s="47"/>
      <c r="T11" s="49"/>
    </row>
    <row r="12" spans="1:20" ht="15" customHeight="1">
      <c r="A12" s="43" t="s">
        <v>111</v>
      </c>
      <c r="B12" s="62"/>
      <c r="E12" s="63" t="e">
        <f>VLOOKUP(D4,'Early Years '!$A$7:$T$14,5,0)+VLOOKUP(D4,'Early Years '!$A$6:$T$14,6,0)</f>
        <v>#N/A</v>
      </c>
      <c r="F12" s="64" t="e">
        <f>VLOOKUP(D4,'Early Years '!A7:T14,7,0)</f>
        <v>#N/A</v>
      </c>
      <c r="G12" s="65"/>
      <c r="M12" s="46"/>
      <c r="N12" s="47"/>
      <c r="P12" s="48"/>
      <c r="Q12" s="47"/>
      <c r="T12" s="49"/>
    </row>
    <row r="13" spans="1:20" ht="15" customHeight="1">
      <c r="A13" s="43" t="s">
        <v>112</v>
      </c>
      <c r="B13" s="62"/>
      <c r="E13" s="63" t="e">
        <f>VLOOKUP(D4,'Early Years '!$A$7:$T$14,8,0)+VLOOKUP(D4,'Early Years '!$A$7:$T$14,9,0)</f>
        <v>#N/A</v>
      </c>
      <c r="F13" s="64" t="e">
        <f>VLOOKUP(D4,'Early Years '!$A$7:$T$15,10,0)</f>
        <v>#N/A</v>
      </c>
      <c r="G13" s="66"/>
      <c r="M13" s="46"/>
      <c r="N13" s="47"/>
      <c r="P13" s="48"/>
      <c r="Q13" s="47"/>
      <c r="T13" s="49"/>
    </row>
    <row r="14" spans="1:20" ht="15" customHeight="1">
      <c r="A14" s="43" t="s">
        <v>113</v>
      </c>
      <c r="B14" s="62"/>
      <c r="E14" s="63" t="e">
        <f>VLOOKUP(D4,'Early Years '!$A$7:$T$14,11,0)+VLOOKUP(D4,'Early Years '!$A$7:$T$14,12,0)</f>
        <v>#N/A</v>
      </c>
      <c r="F14" s="64" t="e">
        <f>VLOOKUP(D4,'Early Years '!$A$7:$T$14,13,0)</f>
        <v>#N/A</v>
      </c>
      <c r="G14" s="67" t="e">
        <f>SUM(F12:F14)</f>
        <v>#N/A</v>
      </c>
      <c r="I14" s="37" t="s">
        <v>25</v>
      </c>
      <c r="M14" s="46">
        <v>2</v>
      </c>
      <c r="N14" s="47"/>
      <c r="P14" s="48"/>
      <c r="Q14" s="47"/>
      <c r="T14" s="49"/>
    </row>
    <row r="15" spans="1:20" ht="15" customHeight="1">
      <c r="B15" s="62"/>
      <c r="E15" s="63"/>
      <c r="F15" s="64"/>
      <c r="G15" s="68"/>
      <c r="M15" s="46"/>
      <c r="N15" s="47"/>
      <c r="P15" s="48"/>
      <c r="Q15" s="47"/>
      <c r="T15" s="49"/>
    </row>
    <row r="16" spans="1:20" ht="15" customHeight="1">
      <c r="B16" s="62"/>
      <c r="E16" s="63"/>
      <c r="F16" s="63"/>
      <c r="G16" s="68"/>
      <c r="M16" s="46"/>
      <c r="N16" s="47"/>
      <c r="P16" s="48"/>
      <c r="Q16" s="47"/>
      <c r="T16" s="49"/>
    </row>
    <row r="17" spans="1:25" ht="15" customHeight="1" thickBot="1">
      <c r="A17" s="38" t="s">
        <v>78</v>
      </c>
      <c r="B17" s="50"/>
      <c r="C17" s="51"/>
      <c r="D17" s="56"/>
      <c r="E17" s="52"/>
      <c r="F17" s="53"/>
      <c r="G17" s="68"/>
      <c r="M17" s="46"/>
      <c r="N17" s="47"/>
      <c r="P17" s="48"/>
      <c r="Q17" s="47"/>
      <c r="T17" s="49"/>
    </row>
    <row r="18" spans="1:25" ht="15" customHeight="1" thickBot="1">
      <c r="A18" s="194" t="s">
        <v>108</v>
      </c>
      <c r="B18" s="195"/>
      <c r="C18" s="195"/>
      <c r="D18" s="196"/>
      <c r="E18" s="57">
        <v>5.23</v>
      </c>
      <c r="F18" s="26" t="s">
        <v>22</v>
      </c>
      <c r="G18" s="68"/>
      <c r="M18" s="46"/>
      <c r="N18" s="47"/>
      <c r="P18" s="48"/>
      <c r="Q18" s="47"/>
      <c r="T18" s="49"/>
    </row>
    <row r="19" spans="1:25" ht="15" customHeight="1">
      <c r="B19" s="62"/>
      <c r="E19" s="63"/>
      <c r="F19" s="63"/>
      <c r="G19" s="68"/>
      <c r="M19" s="46"/>
      <c r="N19" s="47"/>
      <c r="P19" s="48"/>
      <c r="Q19" s="47"/>
      <c r="T19" s="49"/>
    </row>
    <row r="20" spans="1:25" ht="15" customHeight="1">
      <c r="A20" s="38" t="s">
        <v>78</v>
      </c>
      <c r="B20" s="62"/>
      <c r="E20" s="42" t="s">
        <v>23</v>
      </c>
      <c r="F20" s="42" t="s">
        <v>24</v>
      </c>
      <c r="G20" s="68"/>
      <c r="M20" s="46"/>
      <c r="N20" s="47"/>
      <c r="P20" s="48"/>
      <c r="Q20" s="47"/>
      <c r="T20" s="49"/>
    </row>
    <row r="21" spans="1:25" ht="15" customHeight="1">
      <c r="A21" s="43" t="s">
        <v>111</v>
      </c>
      <c r="B21" s="62"/>
      <c r="E21" s="63" t="e">
        <f>VLOOKUP(D4,'Early Years '!A7:T14,14,0)</f>
        <v>#N/A</v>
      </c>
      <c r="F21" s="69" t="e">
        <f>VLOOKUP(D4,'Early Years '!$A$7:$T$14,15,0)</f>
        <v>#N/A</v>
      </c>
      <c r="G21" s="70"/>
      <c r="M21" s="46"/>
      <c r="N21" s="47"/>
      <c r="P21" s="48"/>
      <c r="Q21" s="47"/>
      <c r="T21" s="49"/>
    </row>
    <row r="22" spans="1:25" ht="15" customHeight="1">
      <c r="A22" s="43" t="s">
        <v>112</v>
      </c>
      <c r="B22" s="62"/>
      <c r="E22" s="63" t="e">
        <f>VLOOKUP(D4,'Early Years '!A7:T15,16,0)</f>
        <v>#N/A</v>
      </c>
      <c r="F22" s="69" t="e">
        <f>VLOOKUP(D4,'Early Years '!$A$7:$T$14,17,0)</f>
        <v>#N/A</v>
      </c>
      <c r="G22" s="70"/>
      <c r="M22" s="46"/>
      <c r="N22" s="47"/>
      <c r="P22" s="48"/>
      <c r="Q22" s="47"/>
      <c r="T22" s="49"/>
    </row>
    <row r="23" spans="1:25" ht="15" customHeight="1">
      <c r="A23" s="43" t="s">
        <v>113</v>
      </c>
      <c r="B23" s="62"/>
      <c r="E23" s="63" t="e">
        <f>VLOOKUP(D4,'Early Years '!A7:T14,18,0)</f>
        <v>#N/A</v>
      </c>
      <c r="F23" s="69" t="e">
        <f>VLOOKUP($D$4,'Early Years '!$A$7:$T$14,19,FALSE)</f>
        <v>#N/A</v>
      </c>
      <c r="G23" s="67" t="e">
        <f>SUM(F21:F23)</f>
        <v>#N/A</v>
      </c>
      <c r="I23" s="37" t="s">
        <v>25</v>
      </c>
      <c r="M23" s="46">
        <v>3</v>
      </c>
      <c r="N23" s="47"/>
      <c r="P23" s="48"/>
      <c r="Q23" s="47"/>
      <c r="T23" s="49"/>
    </row>
    <row r="24" spans="1:25" ht="15" customHeight="1">
      <c r="B24" s="62"/>
      <c r="E24" s="63"/>
      <c r="F24" s="69"/>
      <c r="G24" s="68"/>
      <c r="M24" s="46"/>
      <c r="N24" s="47"/>
      <c r="P24" s="48"/>
      <c r="Q24" s="47"/>
      <c r="T24" s="49"/>
    </row>
    <row r="25" spans="1:25" ht="15" customHeight="1">
      <c r="B25" s="62"/>
      <c r="E25" s="63"/>
      <c r="F25" s="69"/>
      <c r="G25" s="70"/>
      <c r="M25" s="46"/>
      <c r="N25" s="47"/>
      <c r="P25" s="48"/>
      <c r="Q25" s="47"/>
      <c r="T25" s="49"/>
    </row>
    <row r="26" spans="1:25" ht="15" customHeight="1">
      <c r="B26" s="62"/>
      <c r="E26" s="63"/>
      <c r="F26" s="69"/>
      <c r="G26" s="70"/>
      <c r="M26" s="46"/>
      <c r="N26" s="47"/>
      <c r="P26" s="48"/>
      <c r="Q26" s="47"/>
      <c r="T26" s="49"/>
    </row>
    <row r="27" spans="1:25" ht="15" customHeight="1">
      <c r="B27" s="62"/>
      <c r="E27" s="63"/>
      <c r="F27" s="69"/>
      <c r="G27" s="70"/>
      <c r="M27" s="46"/>
      <c r="N27" s="47"/>
      <c r="P27" s="48"/>
      <c r="Q27" s="47"/>
      <c r="T27" s="49"/>
    </row>
    <row r="28" spans="1:25" ht="15" customHeight="1">
      <c r="A28" s="42" t="s">
        <v>26</v>
      </c>
      <c r="B28" s="62"/>
      <c r="E28" s="71"/>
      <c r="F28" s="72"/>
      <c r="G28" s="68" t="e">
        <f>VLOOKUP(D4,'Early Years '!$A$7:$T$14,3,0)</f>
        <v>#N/A</v>
      </c>
      <c r="I28" s="37" t="s">
        <v>27</v>
      </c>
      <c r="M28" s="46">
        <v>4</v>
      </c>
      <c r="N28" s="47"/>
      <c r="P28" s="48"/>
      <c r="Q28" s="47"/>
      <c r="T28" s="49"/>
    </row>
    <row r="29" spans="1:25" ht="15" customHeight="1">
      <c r="A29" s="42" t="s">
        <v>18</v>
      </c>
      <c r="B29" s="62"/>
      <c r="E29" s="71"/>
      <c r="G29" s="68" t="e">
        <f>VLOOKUP($D$4,'Early Years '!$A$7:$T$14,4,FALSE)</f>
        <v>#N/A</v>
      </c>
      <c r="M29" s="46">
        <v>5</v>
      </c>
      <c r="N29" s="47"/>
      <c r="P29" s="48"/>
      <c r="Q29" s="47"/>
      <c r="T29" s="49"/>
    </row>
    <row r="30" spans="1:25" ht="15" customHeight="1">
      <c r="B30" s="62"/>
      <c r="G30" s="66"/>
      <c r="M30" s="46"/>
      <c r="N30" s="47"/>
      <c r="P30" s="48"/>
      <c r="Q30" s="47"/>
      <c r="T30" s="49"/>
    </row>
    <row r="31" spans="1:25" ht="15" customHeight="1" thickBot="1">
      <c r="A31" s="42" t="s">
        <v>107</v>
      </c>
      <c r="E31" s="73"/>
      <c r="G31" s="74" t="e">
        <f>SUM(G14:G30)</f>
        <v>#N/A</v>
      </c>
      <c r="H31" s="73"/>
      <c r="I31" s="73"/>
      <c r="M31" s="34">
        <v>6</v>
      </c>
      <c r="N31" s="47"/>
      <c r="P31" s="48"/>
      <c r="Q31" s="47"/>
      <c r="R31" s="55"/>
      <c r="T31" s="49"/>
      <c r="X31" s="75"/>
      <c r="Y31" s="75"/>
    </row>
    <row r="32" spans="1:25" ht="15" customHeight="1" thickTop="1">
      <c r="E32" s="73"/>
      <c r="H32" s="73"/>
      <c r="I32" s="73"/>
      <c r="M32" s="76"/>
      <c r="N32" s="47"/>
      <c r="P32" s="48"/>
      <c r="Q32" s="47"/>
      <c r="R32" s="55"/>
      <c r="T32" s="49"/>
      <c r="X32" s="75"/>
      <c r="Y32" s="75"/>
    </row>
    <row r="33" spans="2:25" s="71" customFormat="1" ht="11.65" customHeight="1">
      <c r="B33" s="29" t="s">
        <v>28</v>
      </c>
      <c r="C33" s="30"/>
      <c r="D33" s="30"/>
      <c r="E33" s="31"/>
      <c r="F33" s="32"/>
      <c r="G33" s="32" t="s">
        <v>29</v>
      </c>
      <c r="H33" s="77"/>
      <c r="I33" s="31" t="s">
        <v>30</v>
      </c>
      <c r="J33" s="78" t="s">
        <v>31</v>
      </c>
      <c r="K33" s="34"/>
      <c r="L33" s="34"/>
      <c r="M33" s="76"/>
      <c r="N33" s="79"/>
      <c r="P33" s="80"/>
      <c r="Q33" s="79"/>
      <c r="R33" s="81"/>
      <c r="T33" s="82"/>
      <c r="X33" s="63"/>
      <c r="Y33" s="63"/>
    </row>
    <row r="34" spans="2:25" s="71" customFormat="1" ht="11.65" customHeight="1">
      <c r="B34" s="33"/>
      <c r="C34" s="34"/>
      <c r="D34" s="34"/>
      <c r="E34" s="35"/>
      <c r="F34" s="34"/>
      <c r="G34" s="83"/>
      <c r="H34" s="35"/>
      <c r="I34" s="84"/>
      <c r="J34" s="85"/>
      <c r="K34" s="34"/>
      <c r="L34" s="34"/>
      <c r="M34" s="76"/>
      <c r="N34" s="79"/>
      <c r="P34" s="80"/>
      <c r="Q34" s="79"/>
      <c r="R34" s="81"/>
      <c r="T34" s="82"/>
      <c r="X34" s="63"/>
      <c r="Y34" s="63"/>
    </row>
    <row r="35" spans="2:25" s="71" customFormat="1" ht="13.5" customHeight="1">
      <c r="B35" s="33" t="s">
        <v>58</v>
      </c>
      <c r="C35" s="34"/>
      <c r="D35" s="34"/>
      <c r="E35" s="35"/>
      <c r="F35" s="34"/>
      <c r="G35" s="82" t="e">
        <f>VLOOKUP($D$4,Deprivation!A4:S10,4,FALSE)</f>
        <v>#N/A</v>
      </c>
      <c r="H35" s="35"/>
      <c r="I35" s="86">
        <v>0</v>
      </c>
      <c r="J35" s="87">
        <v>0</v>
      </c>
      <c r="K35" s="34"/>
      <c r="L35" s="34"/>
      <c r="M35" s="76"/>
      <c r="N35" s="79"/>
      <c r="P35" s="80"/>
      <c r="Q35" s="79"/>
      <c r="R35" s="81"/>
      <c r="T35" s="82"/>
      <c r="X35" s="63"/>
      <c r="Y35" s="63"/>
    </row>
    <row r="36" spans="2:25" s="71" customFormat="1" ht="12.75" customHeight="1">
      <c r="B36" s="33" t="s">
        <v>53</v>
      </c>
      <c r="C36" s="34"/>
      <c r="D36" s="34"/>
      <c r="E36" s="35"/>
      <c r="F36" s="34"/>
      <c r="G36" s="82" t="e">
        <f>VLOOKUP($D$4,Deprivation!A4:S10,5,FALSE)</f>
        <v>#N/A</v>
      </c>
      <c r="H36" s="35"/>
      <c r="I36" s="86">
        <v>157</v>
      </c>
      <c r="J36" s="87" t="e">
        <f>VLOOKUP($D$4,Deprivation!$A$4:$S$11,13,FALSE)</f>
        <v>#N/A</v>
      </c>
      <c r="K36" s="88"/>
      <c r="L36" s="88"/>
      <c r="M36" s="34"/>
      <c r="N36" s="79"/>
      <c r="P36" s="80"/>
      <c r="Q36" s="79"/>
      <c r="R36" s="81"/>
      <c r="T36" s="82"/>
      <c r="X36" s="63"/>
      <c r="Y36" s="63"/>
    </row>
    <row r="37" spans="2:25" s="71" customFormat="1" ht="12.75" customHeight="1">
      <c r="B37" s="33" t="s">
        <v>54</v>
      </c>
      <c r="C37" s="34"/>
      <c r="D37" s="34"/>
      <c r="E37" s="35"/>
      <c r="F37" s="34"/>
      <c r="G37" s="82" t="e">
        <f>VLOOKUP($D$4,Deprivation!A4:S10,6,FALSE)</f>
        <v>#N/A</v>
      </c>
      <c r="H37" s="35"/>
      <c r="I37" s="86">
        <v>314</v>
      </c>
      <c r="J37" s="87" t="e">
        <f>VLOOKUP($D$4,Deprivation!$A$4:$S$10,14,FALSE)</f>
        <v>#N/A</v>
      </c>
      <c r="K37" s="88"/>
      <c r="L37" s="88"/>
      <c r="M37" s="34"/>
      <c r="N37" s="79"/>
      <c r="P37" s="80"/>
      <c r="Q37" s="79"/>
      <c r="R37" s="81"/>
      <c r="T37" s="82"/>
      <c r="X37" s="63"/>
      <c r="Y37" s="63"/>
    </row>
    <row r="38" spans="2:25" s="71" customFormat="1" ht="12.75" customHeight="1">
      <c r="B38" s="33" t="s">
        <v>55</v>
      </c>
      <c r="C38" s="34"/>
      <c r="D38" s="34"/>
      <c r="E38" s="35"/>
      <c r="F38" s="34"/>
      <c r="G38" s="82" t="e">
        <f>VLOOKUP($D$4,Deprivation!A4:S10,7,FALSE)</f>
        <v>#N/A</v>
      </c>
      <c r="H38" s="35"/>
      <c r="I38" s="86">
        <v>471</v>
      </c>
      <c r="J38" s="87" t="e">
        <f>VLOOKUP($D$4,Deprivation!A4:S11,15,FALSE)</f>
        <v>#N/A</v>
      </c>
      <c r="K38" s="88"/>
      <c r="L38" s="88"/>
      <c r="M38" s="34"/>
      <c r="N38" s="79"/>
      <c r="P38" s="80"/>
      <c r="Q38" s="79"/>
      <c r="R38" s="81"/>
      <c r="T38" s="82"/>
      <c r="X38" s="63"/>
      <c r="Y38" s="63"/>
    </row>
    <row r="39" spans="2:25" s="71" customFormat="1" ht="12.75" customHeight="1">
      <c r="B39" s="33" t="s">
        <v>56</v>
      </c>
      <c r="C39" s="34"/>
      <c r="D39" s="34"/>
      <c r="E39" s="35"/>
      <c r="F39" s="34"/>
      <c r="G39" s="82" t="e">
        <f>VLOOKUP($D$4,Deprivation!$A$4:$S$11,8,FALSE)</f>
        <v>#N/A</v>
      </c>
      <c r="H39" s="35"/>
      <c r="I39" s="86">
        <v>628</v>
      </c>
      <c r="J39" s="87" t="e">
        <f>VLOOKUP($D$4,Deprivation!A4:S10,16,FALSE)</f>
        <v>#N/A</v>
      </c>
      <c r="K39" s="34"/>
      <c r="L39" s="34"/>
      <c r="M39" s="34"/>
      <c r="N39" s="79"/>
      <c r="P39" s="80"/>
      <c r="Q39" s="79"/>
      <c r="R39" s="81"/>
      <c r="T39" s="82"/>
      <c r="X39" s="63"/>
      <c r="Y39" s="63"/>
    </row>
    <row r="40" spans="2:25" ht="12.75" customHeight="1">
      <c r="B40" s="36" t="s">
        <v>57</v>
      </c>
      <c r="C40" s="37"/>
      <c r="D40" s="38"/>
      <c r="E40" s="39"/>
      <c r="F40" s="38"/>
      <c r="G40" s="82" t="e">
        <f>VLOOKUP($D$4,Deprivation!$A$4:$S$10,9,FALSE)</f>
        <v>#N/A</v>
      </c>
      <c r="H40" s="39"/>
      <c r="I40" s="86">
        <v>785</v>
      </c>
      <c r="J40" s="87" t="e">
        <f>VLOOKUP($D$4,Deprivation!A4:S11,17,FALSE)</f>
        <v>#N/A</v>
      </c>
      <c r="K40" s="89"/>
      <c r="L40" s="89"/>
      <c r="N40" s="47"/>
      <c r="P40" s="48"/>
      <c r="Q40" s="47"/>
      <c r="R40" s="55"/>
      <c r="T40" s="49"/>
      <c r="X40" s="75"/>
      <c r="Y40" s="75"/>
    </row>
    <row r="41" spans="2:25" ht="12.75" customHeight="1">
      <c r="B41" s="36" t="s">
        <v>59</v>
      </c>
      <c r="C41" s="37"/>
      <c r="D41" s="37"/>
      <c r="E41" s="37"/>
      <c r="F41" s="37"/>
      <c r="G41" s="82" t="e">
        <f>VLOOKUP($D$4,Deprivation!$A$4:$T$11,10,FALSE)</f>
        <v>#N/A</v>
      </c>
      <c r="H41" s="73"/>
      <c r="I41" s="86">
        <v>942</v>
      </c>
      <c r="J41" s="87" t="e">
        <f>VLOOKUP(D4,Deprivation!A4:S11,17,0)</f>
        <v>#N/A</v>
      </c>
      <c r="N41" s="47"/>
      <c r="P41" s="48"/>
      <c r="Q41" s="47"/>
      <c r="R41" s="55"/>
      <c r="T41" s="49"/>
      <c r="X41" s="75"/>
      <c r="Y41" s="75"/>
    </row>
    <row r="42" spans="2:25" ht="12.75" customHeight="1">
      <c r="B42" s="36"/>
      <c r="C42" s="37"/>
      <c r="D42" s="37"/>
      <c r="E42" s="37"/>
      <c r="F42" s="37"/>
      <c r="G42" s="90"/>
      <c r="H42" s="73"/>
      <c r="I42" s="35"/>
      <c r="J42" s="87"/>
      <c r="M42" s="76"/>
      <c r="N42" s="47"/>
      <c r="P42" s="48"/>
      <c r="Q42" s="47"/>
      <c r="R42" s="55"/>
      <c r="T42" s="49"/>
      <c r="X42" s="75"/>
      <c r="Y42" s="75"/>
    </row>
    <row r="43" spans="2:25" ht="11.65" customHeight="1">
      <c r="B43" s="40"/>
      <c r="C43" s="41"/>
      <c r="D43" s="41"/>
      <c r="E43" s="41"/>
      <c r="F43" s="41"/>
      <c r="G43" s="91"/>
      <c r="H43" s="41"/>
      <c r="I43" s="92"/>
      <c r="J43" s="93" t="e">
        <f>SUM(J35:J41)</f>
        <v>#N/A</v>
      </c>
      <c r="K43" s="94"/>
      <c r="N43" s="47"/>
      <c r="P43" s="48"/>
      <c r="Q43" s="47"/>
      <c r="R43" s="55"/>
      <c r="T43" s="49"/>
      <c r="X43" s="75"/>
      <c r="Y43" s="75"/>
    </row>
    <row r="44" spans="2:25" ht="11.65" customHeight="1">
      <c r="B44" s="37"/>
      <c r="C44" s="37"/>
      <c r="D44" s="37"/>
      <c r="E44" s="37"/>
      <c r="F44" s="37"/>
      <c r="G44" s="90"/>
      <c r="I44" s="34"/>
      <c r="J44" s="95"/>
      <c r="K44" s="94"/>
      <c r="N44" s="47"/>
      <c r="P44" s="48"/>
      <c r="Q44" s="47"/>
      <c r="R44" s="55"/>
      <c r="T44" s="49"/>
      <c r="X44" s="75"/>
      <c r="Y44" s="75"/>
    </row>
    <row r="45" spans="2:25" ht="11.65" customHeight="1">
      <c r="B45" s="42" t="s">
        <v>7</v>
      </c>
      <c r="F45" s="96"/>
      <c r="G45" s="94"/>
      <c r="J45" s="94"/>
      <c r="M45" s="76"/>
      <c r="N45" s="47"/>
      <c r="P45" s="48"/>
      <c r="Q45" s="47"/>
      <c r="R45" s="55"/>
      <c r="T45" s="49"/>
    </row>
    <row r="46" spans="2:25" ht="12.75" customHeight="1">
      <c r="B46" s="43">
        <v>1</v>
      </c>
      <c r="C46" s="201" t="s">
        <v>32</v>
      </c>
      <c r="D46" s="201"/>
      <c r="E46" s="201"/>
      <c r="F46" s="201"/>
      <c r="G46" s="201"/>
      <c r="H46" s="201"/>
      <c r="I46" s="201"/>
      <c r="J46" s="201"/>
      <c r="K46" s="201"/>
      <c r="L46" s="201"/>
      <c r="M46" s="201"/>
      <c r="N46" s="47"/>
      <c r="P46" s="48"/>
      <c r="Q46" s="47"/>
      <c r="R46" s="55"/>
      <c r="T46" s="49"/>
    </row>
    <row r="47" spans="2:25" ht="12" customHeight="1">
      <c r="B47" s="43">
        <v>2</v>
      </c>
      <c r="C47" s="201" t="s">
        <v>79</v>
      </c>
      <c r="D47" s="201"/>
      <c r="E47" s="201"/>
      <c r="F47" s="201"/>
      <c r="G47" s="201"/>
      <c r="H47" s="201"/>
      <c r="I47" s="201"/>
      <c r="J47" s="201"/>
      <c r="K47" s="201"/>
      <c r="L47" s="201"/>
      <c r="M47" s="201"/>
      <c r="N47" s="47"/>
      <c r="P47" s="48"/>
      <c r="Q47" s="47"/>
      <c r="R47" s="55"/>
      <c r="T47" s="49"/>
    </row>
    <row r="48" spans="2:25" ht="12" customHeight="1">
      <c r="C48" s="197" t="s">
        <v>99</v>
      </c>
      <c r="D48" s="197"/>
      <c r="E48" s="197"/>
      <c r="F48" s="197"/>
      <c r="G48" s="197"/>
      <c r="H48" s="197"/>
      <c r="I48" s="197"/>
      <c r="J48" s="197"/>
      <c r="K48" s="197"/>
      <c r="L48" s="197"/>
      <c r="M48" s="197"/>
      <c r="N48" s="47"/>
      <c r="P48" s="48"/>
      <c r="Q48" s="47"/>
      <c r="R48" s="55"/>
      <c r="T48" s="49"/>
    </row>
    <row r="49" spans="1:20" ht="12.75" customHeight="1">
      <c r="B49" s="43">
        <v>3</v>
      </c>
      <c r="C49" s="197" t="s">
        <v>80</v>
      </c>
      <c r="D49" s="197"/>
      <c r="E49" s="197"/>
      <c r="F49" s="197"/>
      <c r="G49" s="197"/>
      <c r="H49" s="197"/>
      <c r="I49" s="197"/>
      <c r="J49" s="197"/>
      <c r="K49" s="197"/>
      <c r="L49" s="197"/>
      <c r="M49" s="197"/>
      <c r="N49" s="47"/>
      <c r="P49" s="48"/>
      <c r="Q49" s="47"/>
      <c r="R49" s="55"/>
      <c r="T49" s="49"/>
    </row>
    <row r="50" spans="1:20" ht="12" customHeight="1">
      <c r="C50" s="197" t="s">
        <v>100</v>
      </c>
      <c r="D50" s="197"/>
      <c r="E50" s="197"/>
      <c r="F50" s="197"/>
      <c r="G50" s="197"/>
      <c r="H50" s="197"/>
      <c r="I50" s="197"/>
      <c r="J50" s="197"/>
      <c r="K50" s="197"/>
      <c r="L50" s="197"/>
      <c r="M50" s="197"/>
      <c r="N50" s="47"/>
      <c r="P50" s="48"/>
      <c r="Q50" s="47"/>
      <c r="R50" s="55"/>
      <c r="T50" s="49"/>
    </row>
    <row r="51" spans="1:20" ht="29.25" customHeight="1">
      <c r="C51" s="197" t="s">
        <v>145</v>
      </c>
      <c r="D51" s="197"/>
      <c r="E51" s="197"/>
      <c r="F51" s="197"/>
      <c r="G51" s="197"/>
      <c r="H51" s="197"/>
      <c r="I51" s="197"/>
      <c r="J51" s="177"/>
      <c r="K51" s="177"/>
      <c r="L51" s="177"/>
      <c r="M51" s="177"/>
      <c r="N51" s="47"/>
      <c r="P51" s="48"/>
      <c r="Q51" s="47"/>
      <c r="R51" s="55"/>
      <c r="T51" s="49"/>
    </row>
    <row r="52" spans="1:20" ht="12.75" customHeight="1">
      <c r="B52" s="43">
        <v>4</v>
      </c>
      <c r="C52" s="202" t="s">
        <v>137</v>
      </c>
      <c r="D52" s="202"/>
      <c r="E52" s="202"/>
      <c r="F52" s="202"/>
      <c r="G52" s="202"/>
      <c r="H52" s="202"/>
      <c r="I52" s="202"/>
      <c r="J52" s="202"/>
      <c r="K52" s="202"/>
      <c r="L52" s="202"/>
      <c r="M52" s="202"/>
      <c r="N52" s="47"/>
      <c r="P52" s="48"/>
      <c r="Q52" s="47"/>
      <c r="R52" s="55"/>
      <c r="T52" s="49"/>
    </row>
    <row r="53" spans="1:20" ht="12.75" customHeight="1">
      <c r="C53" s="202" t="s">
        <v>85</v>
      </c>
      <c r="D53" s="202"/>
      <c r="E53" s="202"/>
      <c r="F53" s="202"/>
      <c r="G53" s="202"/>
      <c r="H53" s="202"/>
      <c r="I53" s="202"/>
      <c r="J53" s="202"/>
      <c r="K53" s="202"/>
      <c r="L53" s="202"/>
      <c r="M53" s="202"/>
      <c r="N53" s="47"/>
      <c r="P53" s="48"/>
      <c r="Q53" s="47"/>
      <c r="R53" s="55"/>
      <c r="T53" s="49"/>
    </row>
    <row r="54" spans="1:20" ht="12.75" customHeight="1">
      <c r="B54" s="43">
        <v>5</v>
      </c>
      <c r="C54" s="203" t="s">
        <v>139</v>
      </c>
      <c r="D54" s="203"/>
      <c r="E54" s="203"/>
      <c r="F54" s="203"/>
      <c r="G54" s="203"/>
      <c r="H54" s="203"/>
      <c r="I54" s="203"/>
      <c r="J54" s="203"/>
      <c r="K54" s="203"/>
      <c r="L54" s="203"/>
      <c r="M54" s="203"/>
      <c r="N54" s="47"/>
      <c r="P54" s="48"/>
      <c r="Q54" s="47"/>
      <c r="R54" s="55"/>
      <c r="T54" s="49"/>
    </row>
    <row r="55" spans="1:20" ht="12.75" customHeight="1">
      <c r="B55" s="44">
        <v>6</v>
      </c>
      <c r="C55" s="201" t="s">
        <v>138</v>
      </c>
      <c r="D55" s="201"/>
      <c r="E55" s="201"/>
      <c r="F55" s="201"/>
      <c r="G55" s="201"/>
      <c r="H55" s="201"/>
      <c r="I55" s="201"/>
      <c r="J55" s="201"/>
      <c r="K55" s="201"/>
      <c r="L55" s="201"/>
      <c r="M55" s="201"/>
      <c r="N55" s="47"/>
      <c r="P55" s="48"/>
      <c r="Q55" s="47"/>
      <c r="R55" s="55"/>
      <c r="T55" s="49"/>
    </row>
    <row r="56" spans="1:20" ht="12.75" customHeight="1">
      <c r="B56" s="44" t="s">
        <v>33</v>
      </c>
      <c r="C56" s="145"/>
      <c r="D56" s="145"/>
      <c r="E56" s="97"/>
      <c r="F56" s="144"/>
      <c r="G56" s="98"/>
      <c r="H56" s="98"/>
      <c r="I56" s="98"/>
      <c r="J56" s="98"/>
      <c r="K56" s="98"/>
      <c r="L56" s="98"/>
      <c r="M56" s="99"/>
      <c r="N56" s="47"/>
      <c r="P56" s="48"/>
      <c r="Q56" s="47"/>
      <c r="R56" s="55"/>
      <c r="T56" s="49"/>
    </row>
    <row r="57" spans="1:20" ht="12.75" customHeight="1">
      <c r="B57" s="44"/>
      <c r="C57" s="144"/>
      <c r="D57" s="144"/>
      <c r="E57" s="144"/>
      <c r="F57" s="100"/>
      <c r="G57" s="98"/>
      <c r="H57" s="98"/>
      <c r="I57" s="98"/>
      <c r="J57" s="98"/>
      <c r="K57" s="98"/>
      <c r="L57" s="98"/>
      <c r="M57" s="99"/>
      <c r="N57" s="47"/>
      <c r="P57" s="48"/>
      <c r="Q57" s="47"/>
      <c r="R57" s="55"/>
      <c r="T57" s="49"/>
    </row>
    <row r="58" spans="1:20" ht="12.75" customHeight="1">
      <c r="C58" s="44"/>
      <c r="D58" s="44"/>
      <c r="E58" s="44"/>
      <c r="M58" s="76"/>
      <c r="N58" s="47"/>
      <c r="P58" s="48"/>
      <c r="Q58" s="47"/>
      <c r="R58" s="55"/>
      <c r="T58" s="49"/>
    </row>
    <row r="59" spans="1:20" ht="12.75" customHeight="1">
      <c r="A59" s="101"/>
      <c r="B59" s="102"/>
      <c r="C59" s="42"/>
      <c r="D59" s="42"/>
      <c r="E59" s="42"/>
      <c r="M59" s="76"/>
      <c r="N59" s="47"/>
      <c r="P59" s="48"/>
      <c r="Q59" s="47"/>
      <c r="R59" s="55"/>
      <c r="T59" s="49"/>
    </row>
    <row r="60" spans="1:20" ht="12.75" customHeight="1">
      <c r="A60" s="62"/>
      <c r="B60" s="62"/>
      <c r="M60" s="76"/>
      <c r="N60" s="47"/>
      <c r="P60" s="48"/>
      <c r="Q60" s="47"/>
      <c r="R60" s="55"/>
      <c r="T60" s="49"/>
    </row>
    <row r="61" spans="1:20" ht="12.75" customHeight="1">
      <c r="C61" s="42"/>
      <c r="D61" s="42"/>
      <c r="E61" s="103"/>
      <c r="M61" s="76"/>
      <c r="N61" s="47"/>
      <c r="P61" s="48"/>
      <c r="Q61" s="47"/>
      <c r="R61" s="55"/>
      <c r="T61" s="49"/>
    </row>
    <row r="62" spans="1:20" ht="12.75" customHeight="1">
      <c r="M62" s="76"/>
      <c r="N62" s="47"/>
      <c r="P62" s="48"/>
      <c r="Q62" s="47"/>
      <c r="R62" s="55"/>
      <c r="T62" s="49"/>
    </row>
    <row r="63" spans="1:20" ht="12.75" customHeight="1">
      <c r="A63" s="101"/>
      <c r="B63" s="102"/>
      <c r="C63" s="44"/>
      <c r="D63" s="44"/>
      <c r="E63" s="44"/>
      <c r="M63" s="76"/>
      <c r="N63" s="47"/>
      <c r="P63" s="48"/>
      <c r="Q63" s="47"/>
      <c r="R63" s="55"/>
      <c r="T63" s="49"/>
    </row>
    <row r="64" spans="1:20" ht="12.75" customHeight="1">
      <c r="A64" s="62"/>
      <c r="B64" s="44"/>
      <c r="C64" s="44"/>
      <c r="D64" s="44"/>
      <c r="E64" s="44"/>
      <c r="M64" s="76"/>
      <c r="N64" s="47"/>
      <c r="P64" s="48"/>
      <c r="Q64" s="47"/>
      <c r="R64" s="55"/>
      <c r="T64" s="49"/>
    </row>
    <row r="65" spans="2:20" ht="12.75" customHeight="1">
      <c r="C65" s="44"/>
      <c r="D65" s="44"/>
      <c r="E65" s="44"/>
      <c r="M65" s="76"/>
      <c r="N65" s="47"/>
      <c r="P65" s="48"/>
      <c r="Q65" s="47"/>
      <c r="R65" s="55"/>
      <c r="T65" s="49"/>
    </row>
    <row r="66" spans="2:20" ht="12.75" customHeight="1">
      <c r="C66" s="44"/>
      <c r="D66" s="44"/>
      <c r="E66" s="104"/>
      <c r="M66" s="76"/>
      <c r="N66" s="47"/>
      <c r="P66" s="48"/>
      <c r="Q66" s="47"/>
      <c r="R66" s="55"/>
      <c r="T66" s="49"/>
    </row>
    <row r="67" spans="2:20" ht="12.75" customHeight="1">
      <c r="C67" s="44"/>
      <c r="D67" s="44"/>
      <c r="E67" s="104"/>
      <c r="M67" s="76"/>
      <c r="N67" s="47"/>
      <c r="P67" s="48"/>
      <c r="Q67" s="47"/>
      <c r="R67" s="55"/>
      <c r="T67" s="49"/>
    </row>
    <row r="68" spans="2:20" ht="12.75" customHeight="1">
      <c r="C68" s="44"/>
      <c r="D68" s="44"/>
      <c r="E68" s="104"/>
      <c r="M68" s="76"/>
      <c r="N68" s="47"/>
      <c r="P68" s="48"/>
      <c r="Q68" s="47"/>
      <c r="R68" s="55"/>
      <c r="T68" s="49"/>
    </row>
    <row r="69" spans="2:20" ht="12.75" customHeight="1">
      <c r="C69" s="44"/>
      <c r="D69" s="44"/>
      <c r="E69" s="104"/>
      <c r="M69" s="76"/>
      <c r="N69" s="47"/>
      <c r="P69" s="48"/>
      <c r="Q69" s="47"/>
      <c r="R69" s="55"/>
      <c r="T69" s="49"/>
    </row>
    <row r="70" spans="2:20" ht="12.75" customHeight="1">
      <c r="C70" s="44"/>
      <c r="D70" s="44"/>
      <c r="E70" s="104"/>
      <c r="M70" s="76"/>
      <c r="N70" s="47"/>
      <c r="P70" s="48"/>
      <c r="Q70" s="47"/>
      <c r="R70" s="55"/>
      <c r="T70" s="49"/>
    </row>
    <row r="71" spans="2:20" ht="12.75" customHeight="1">
      <c r="C71" s="44"/>
      <c r="D71" s="44"/>
      <c r="E71" s="104"/>
      <c r="M71" s="76"/>
      <c r="N71" s="47"/>
      <c r="P71" s="48"/>
      <c r="Q71" s="47"/>
      <c r="R71" s="55"/>
      <c r="T71" s="49"/>
    </row>
    <row r="72" spans="2:20" ht="12.75" customHeight="1">
      <c r="B72" s="44"/>
      <c r="C72" s="44"/>
      <c r="D72" s="44"/>
      <c r="E72" s="44"/>
      <c r="M72" s="76"/>
      <c r="N72" s="47"/>
      <c r="P72" s="48"/>
      <c r="Q72" s="47"/>
      <c r="R72" s="55"/>
      <c r="T72" s="49"/>
    </row>
    <row r="73" spans="2:20" ht="12.75" customHeight="1">
      <c r="C73" s="44"/>
      <c r="D73" s="44"/>
      <c r="E73" s="44"/>
      <c r="M73" s="76"/>
      <c r="N73" s="47"/>
      <c r="P73" s="48"/>
      <c r="Q73" s="47"/>
      <c r="R73" s="55"/>
      <c r="T73" s="49"/>
    </row>
    <row r="74" spans="2:20" ht="12.75" customHeight="1">
      <c r="B74" s="102"/>
      <c r="C74" s="42"/>
      <c r="D74" s="42"/>
      <c r="E74" s="42"/>
      <c r="M74" s="76"/>
      <c r="N74" s="47"/>
      <c r="P74" s="48"/>
      <c r="Q74" s="47"/>
      <c r="R74" s="55"/>
      <c r="T74" s="49"/>
    </row>
    <row r="75" spans="2:20" ht="12.75" customHeight="1">
      <c r="M75" s="76"/>
      <c r="N75" s="47"/>
      <c r="P75" s="48"/>
      <c r="Q75" s="47"/>
      <c r="R75" s="55"/>
      <c r="T75" s="49"/>
    </row>
    <row r="76" spans="2:20" ht="12.75" customHeight="1">
      <c r="M76" s="76"/>
      <c r="N76" s="47"/>
      <c r="P76" s="48"/>
      <c r="Q76" s="47"/>
      <c r="R76" s="55"/>
      <c r="T76" s="49"/>
    </row>
    <row r="77" spans="2:20" ht="12.75" customHeight="1">
      <c r="B77" s="42"/>
      <c r="C77" s="42"/>
      <c r="D77" s="42"/>
      <c r="E77" s="42"/>
      <c r="M77" s="76"/>
      <c r="N77" s="47"/>
      <c r="P77" s="48"/>
      <c r="Q77" s="47"/>
      <c r="R77" s="55"/>
      <c r="T77" s="49"/>
    </row>
    <row r="78" spans="2:20" ht="12.75" customHeight="1">
      <c r="C78" s="42"/>
      <c r="D78" s="42"/>
      <c r="E78" s="42"/>
      <c r="M78" s="76"/>
      <c r="N78" s="47"/>
      <c r="P78" s="48"/>
      <c r="Q78" s="47"/>
      <c r="R78" s="55"/>
      <c r="T78" s="49"/>
    </row>
    <row r="79" spans="2:20" ht="12.75" customHeight="1">
      <c r="B79" s="44"/>
      <c r="M79" s="76"/>
      <c r="N79" s="47"/>
      <c r="P79" s="48"/>
      <c r="Q79" s="47"/>
      <c r="R79" s="55"/>
      <c r="T79" s="49"/>
    </row>
    <row r="80" spans="2:20" ht="12.75" customHeight="1">
      <c r="M80" s="76"/>
      <c r="N80" s="47"/>
      <c r="P80" s="48"/>
      <c r="Q80" s="47"/>
      <c r="R80" s="55"/>
      <c r="T80" s="49"/>
    </row>
    <row r="81" spans="2:20" ht="12.75" customHeight="1">
      <c r="B81" s="102"/>
      <c r="M81" s="76"/>
      <c r="N81" s="47"/>
      <c r="P81" s="48"/>
      <c r="Q81" s="47"/>
      <c r="R81" s="55"/>
      <c r="T81" s="49"/>
    </row>
    <row r="82" spans="2:20" ht="12.75" customHeight="1">
      <c r="M82" s="76"/>
      <c r="N82" s="47"/>
      <c r="P82" s="48"/>
      <c r="Q82" s="47"/>
      <c r="R82" s="55"/>
      <c r="T82" s="49"/>
    </row>
    <row r="83" spans="2:20" ht="12.75" customHeight="1">
      <c r="M83" s="76"/>
      <c r="N83" s="47"/>
      <c r="P83" s="48"/>
      <c r="Q83" s="47"/>
      <c r="R83" s="55"/>
      <c r="T83" s="49"/>
    </row>
    <row r="84" spans="2:20" ht="12.75" customHeight="1">
      <c r="B84" s="42"/>
      <c r="M84" s="76"/>
      <c r="N84" s="47"/>
      <c r="P84" s="48"/>
      <c r="Q84" s="47"/>
      <c r="R84" s="55"/>
      <c r="T84" s="49"/>
    </row>
    <row r="85" spans="2:20" ht="12.75" customHeight="1">
      <c r="M85" s="76"/>
      <c r="N85" s="47"/>
      <c r="P85" s="48"/>
      <c r="Q85" s="47"/>
      <c r="R85" s="55"/>
      <c r="T85" s="49"/>
    </row>
    <row r="86" spans="2:20" ht="12.75" customHeight="1">
      <c r="M86" s="76"/>
      <c r="N86" s="47"/>
      <c r="P86" s="48"/>
      <c r="Q86" s="47"/>
      <c r="R86" s="55"/>
      <c r="T86" s="49"/>
    </row>
    <row r="87" spans="2:20" ht="12.75" customHeight="1">
      <c r="M87" s="76"/>
      <c r="N87" s="47"/>
      <c r="P87" s="48"/>
      <c r="Q87" s="47"/>
      <c r="R87" s="55"/>
      <c r="T87" s="49"/>
    </row>
    <row r="88" spans="2:20" ht="12.75" customHeight="1">
      <c r="M88" s="76"/>
      <c r="N88" s="47"/>
      <c r="P88" s="48"/>
      <c r="Q88" s="47"/>
      <c r="R88" s="55"/>
      <c r="T88" s="49"/>
    </row>
    <row r="89" spans="2:20" ht="12.75" customHeight="1">
      <c r="M89" s="76"/>
      <c r="N89" s="47"/>
      <c r="P89" s="48"/>
      <c r="Q89" s="47"/>
      <c r="R89" s="55"/>
    </row>
    <row r="90" spans="2:20" ht="12.75" customHeight="1">
      <c r="G90" s="43"/>
      <c r="H90" s="43"/>
      <c r="I90" s="43"/>
      <c r="J90" s="43"/>
      <c r="K90" s="43"/>
      <c r="L90" s="43"/>
      <c r="M90" s="76"/>
      <c r="N90" s="47"/>
      <c r="P90" s="48"/>
      <c r="Q90" s="47"/>
      <c r="R90" s="55"/>
    </row>
    <row r="91" spans="2:20" ht="12.75" customHeight="1">
      <c r="G91" s="43"/>
      <c r="H91" s="43"/>
      <c r="I91" s="43"/>
      <c r="J91" s="43"/>
      <c r="K91" s="43"/>
      <c r="L91" s="43"/>
      <c r="M91" s="76"/>
      <c r="N91" s="47"/>
      <c r="P91" s="48"/>
      <c r="Q91" s="47"/>
      <c r="R91" s="55"/>
    </row>
    <row r="92" spans="2:20" ht="12.75" customHeight="1">
      <c r="G92" s="43"/>
      <c r="H92" s="43"/>
      <c r="I92" s="43"/>
      <c r="J92" s="43"/>
      <c r="K92" s="43"/>
      <c r="L92" s="43"/>
      <c r="M92" s="76"/>
      <c r="N92" s="47"/>
      <c r="P92" s="48"/>
      <c r="Q92" s="47"/>
      <c r="R92" s="55"/>
    </row>
    <row r="93" spans="2:20" ht="12.75" customHeight="1">
      <c r="G93" s="43"/>
      <c r="H93" s="43"/>
      <c r="I93" s="43"/>
      <c r="J93" s="43"/>
      <c r="K93" s="43"/>
      <c r="L93" s="43"/>
      <c r="N93" s="47"/>
      <c r="P93" s="48"/>
      <c r="R93" s="55"/>
    </row>
    <row r="94" spans="2:20" ht="12.75" customHeight="1">
      <c r="G94" s="43"/>
      <c r="H94" s="43"/>
      <c r="I94" s="43"/>
      <c r="J94" s="43"/>
      <c r="K94" s="43"/>
      <c r="L94" s="43"/>
      <c r="N94" s="47"/>
      <c r="P94" s="48"/>
      <c r="R94" s="55"/>
    </row>
    <row r="95" spans="2:20" ht="12.75" customHeight="1">
      <c r="G95" s="43"/>
      <c r="H95" s="43"/>
      <c r="I95" s="43"/>
      <c r="J95" s="43"/>
      <c r="K95" s="43"/>
      <c r="L95" s="43"/>
      <c r="N95" s="47"/>
      <c r="P95" s="48"/>
      <c r="R95" s="55"/>
    </row>
    <row r="96" spans="2:20" ht="12.75" customHeight="1">
      <c r="G96" s="43"/>
      <c r="H96" s="43"/>
      <c r="I96" s="43"/>
      <c r="J96" s="43"/>
      <c r="K96" s="43"/>
      <c r="L96" s="43"/>
      <c r="R96" s="55"/>
    </row>
    <row r="97" spans="7:18" ht="12.75" customHeight="1">
      <c r="G97" s="43"/>
      <c r="H97" s="43"/>
      <c r="I97" s="43"/>
      <c r="J97" s="43"/>
      <c r="K97" s="43"/>
      <c r="L97" s="43"/>
      <c r="R97" s="55"/>
    </row>
    <row r="98" spans="7:18" ht="12.75" customHeight="1">
      <c r="G98" s="43"/>
      <c r="H98" s="43"/>
      <c r="I98" s="43"/>
      <c r="J98" s="43"/>
      <c r="K98" s="43"/>
      <c r="L98" s="43"/>
      <c r="R98" s="55"/>
    </row>
    <row r="99" spans="7:18" ht="12.75" customHeight="1">
      <c r="G99" s="43"/>
      <c r="H99" s="43"/>
      <c r="I99" s="43"/>
      <c r="J99" s="43"/>
      <c r="K99" s="43"/>
      <c r="L99" s="43"/>
      <c r="R99" s="55"/>
    </row>
    <row r="100" spans="7:18" ht="12.75" customHeight="1">
      <c r="G100" s="43"/>
      <c r="H100" s="43"/>
      <c r="I100" s="43"/>
      <c r="J100" s="43"/>
      <c r="K100" s="43"/>
      <c r="L100" s="43"/>
      <c r="R100" s="55"/>
    </row>
    <row r="101" spans="7:18" ht="12.75" customHeight="1">
      <c r="G101" s="43"/>
      <c r="H101" s="43"/>
      <c r="I101" s="43"/>
      <c r="J101" s="43"/>
      <c r="K101" s="43"/>
      <c r="L101" s="43"/>
      <c r="R101" s="55"/>
    </row>
    <row r="102" spans="7:18" ht="12.75" customHeight="1">
      <c r="G102" s="43"/>
      <c r="H102" s="43"/>
      <c r="I102" s="43"/>
      <c r="J102" s="43"/>
      <c r="K102" s="43"/>
      <c r="L102" s="43"/>
      <c r="R102" s="55"/>
    </row>
    <row r="103" spans="7:18" ht="12.75" customHeight="1">
      <c r="G103" s="43"/>
      <c r="H103" s="43"/>
      <c r="I103" s="43"/>
      <c r="J103" s="43"/>
      <c r="K103" s="43"/>
      <c r="L103" s="43"/>
      <c r="R103" s="55"/>
    </row>
    <row r="104" spans="7:18" ht="12.75" customHeight="1">
      <c r="G104" s="43"/>
      <c r="H104" s="43"/>
      <c r="I104" s="43"/>
      <c r="J104" s="43"/>
      <c r="K104" s="43"/>
      <c r="L104" s="43"/>
      <c r="R104" s="55"/>
    </row>
    <row r="105" spans="7:18" ht="12.75" customHeight="1">
      <c r="G105" s="43"/>
      <c r="H105" s="43"/>
      <c r="I105" s="43"/>
      <c r="J105" s="43"/>
      <c r="K105" s="43"/>
      <c r="L105" s="43"/>
      <c r="R105" s="55"/>
    </row>
    <row r="106" spans="7:18" ht="12.75" customHeight="1">
      <c r="G106" s="43"/>
      <c r="H106" s="43"/>
      <c r="I106" s="43"/>
      <c r="J106" s="43"/>
      <c r="K106" s="43"/>
      <c r="L106" s="43"/>
      <c r="M106" s="43"/>
      <c r="R106" s="55"/>
    </row>
    <row r="107" spans="7:18" ht="12.75" customHeight="1">
      <c r="G107" s="43"/>
      <c r="H107" s="43"/>
      <c r="I107" s="43"/>
      <c r="J107" s="43"/>
      <c r="K107" s="43"/>
      <c r="L107" s="43"/>
      <c r="M107" s="43"/>
      <c r="R107" s="55"/>
    </row>
    <row r="108" spans="7:18" ht="12.75" customHeight="1">
      <c r="G108" s="43"/>
      <c r="H108" s="43"/>
      <c r="I108" s="43"/>
      <c r="J108" s="43"/>
      <c r="K108" s="43"/>
      <c r="L108" s="43"/>
      <c r="M108" s="43"/>
      <c r="R108" s="55"/>
    </row>
    <row r="109" spans="7:18" ht="12.75" customHeight="1">
      <c r="G109" s="43"/>
      <c r="H109" s="43"/>
      <c r="I109" s="43"/>
      <c r="J109" s="43"/>
      <c r="K109" s="43"/>
      <c r="L109" s="43"/>
      <c r="M109" s="43"/>
      <c r="R109" s="55"/>
    </row>
    <row r="110" spans="7:18" ht="12.75" customHeight="1">
      <c r="G110" s="43"/>
      <c r="H110" s="43"/>
      <c r="I110" s="43"/>
      <c r="J110" s="43"/>
      <c r="K110" s="43"/>
      <c r="L110" s="43"/>
      <c r="M110" s="43"/>
      <c r="R110" s="55"/>
    </row>
    <row r="111" spans="7:18" ht="12.75" customHeight="1">
      <c r="G111" s="43"/>
      <c r="H111" s="43"/>
      <c r="I111" s="43"/>
      <c r="J111" s="43"/>
      <c r="K111" s="43"/>
      <c r="L111" s="43"/>
      <c r="M111" s="43"/>
      <c r="R111" s="55"/>
    </row>
    <row r="112" spans="7:18" ht="12.75" customHeight="1">
      <c r="G112" s="43"/>
      <c r="H112" s="43"/>
      <c r="I112" s="43"/>
      <c r="J112" s="43"/>
      <c r="K112" s="43"/>
      <c r="L112" s="43"/>
      <c r="M112" s="43"/>
      <c r="R112" s="55"/>
    </row>
  </sheetData>
  <sheetProtection algorithmName="SHA-512" hashValue="YGOIgHj59t2ifVe5TZcutwiv9a5c++wgtdiH/aZ0fHUOsq5nDhMlk4i1Mr9TkPAODSWhFE07wbBrJ+DK31yFGQ==" saltValue="D5M6ngmiARtpYXjLHoiZLg==" spinCount="100000" sheet="1" formatCells="0" formatColumns="0" formatRows="0"/>
  <protectedRanges>
    <protectedRange sqref="D4" name="Range1"/>
  </protectedRanges>
  <customSheetViews>
    <customSheetView guid="{428FCDE4-CDEE-40B8-89EE-24236990FD28}" fitToPage="1">
      <selection activeCell="G14" sqref="G14"/>
      <pageMargins left="0.70866141732283472" right="0.70866141732283472" top="0.74803149606299213" bottom="0.74803149606299213" header="0.31496062992125984" footer="0.31496062992125984"/>
      <pageSetup paperSize="9" scale="62" orientation="portrait" r:id="rId1"/>
      <headerFooter>
        <oddHeader>&amp;CLincolnshire County Council</oddHeader>
        <oddFooter>&amp;CNursery School Budget Share 2020/21
Nursery Schools Budget Share Tab</oddFooter>
      </headerFooter>
    </customSheetView>
  </customSheetViews>
  <mergeCells count="14">
    <mergeCell ref="C52:M52"/>
    <mergeCell ref="C54:M54"/>
    <mergeCell ref="C55:M55"/>
    <mergeCell ref="C49:M49"/>
    <mergeCell ref="C50:M50"/>
    <mergeCell ref="C53:M53"/>
    <mergeCell ref="C51:I51"/>
    <mergeCell ref="A7:D7"/>
    <mergeCell ref="C48:M48"/>
    <mergeCell ref="A8:D8"/>
    <mergeCell ref="A9:D9"/>
    <mergeCell ref="A18:D18"/>
    <mergeCell ref="C46:M46"/>
    <mergeCell ref="C47:M47"/>
  </mergeCells>
  <pageMargins left="0.70866141732283472" right="0.70866141732283472" top="0.74803149606299213" bottom="0.74803149606299213" header="0.31496062992125984" footer="0.31496062992125984"/>
  <pageSetup paperSize="9" scale="58" orientation="portrait" r:id="rId2"/>
  <headerFooter>
    <oddHeader>&amp;CLincolnshire County Council</oddHeader>
    <oddFooter>&amp;CNursery School Budget Share 2022/23
Nursery Schools Budget Share Tab</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E3DBB-D838-4357-B176-FC3284966394}">
  <dimension ref="A1"/>
  <sheetViews>
    <sheetView workbookViewId="0"/>
  </sheetViews>
  <sheetFormatPr defaultRowHeight="14.5"/>
  <cols>
    <col min="1" max="1" width="99" customWidth="1"/>
  </cols>
  <sheetData/>
  <sheetProtection algorithmName="SHA-512" hashValue="IDtWob2QJN6buRlkOFCcR3UWTHU4bLDA28hKaAzVYLDY+lhcybMW63vyLPcmpYypZsJS5oAGFTnWM+ikjGAuzA==" saltValue="1jz9ZmnKimnnTq/FHFbFrA==" spinCount="100000" sheet="1" objects="1" scenarios="1"/>
  <pageMargins left="0.70866141732283472" right="0.70866141732283472" top="0.74803149606299213" bottom="0.74803149606299213" header="0.31496062992125984" footer="0.31496062992125984"/>
  <pageSetup orientation="portrait" r:id="rId1"/>
  <headerFooter>
    <oddHeader>&amp;CLincolnshire County Council</oddHeader>
    <oddFooter>&amp;CNursery Schools Budget Share 2022/23
ISB Weightings Early Years tab</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24"/>
  <sheetViews>
    <sheetView tabSelected="1" workbookViewId="0"/>
  </sheetViews>
  <sheetFormatPr defaultColWidth="9.26953125" defaultRowHeight="15.5"/>
  <cols>
    <col min="1" max="1" width="14.81640625" style="23" customWidth="1"/>
    <col min="2" max="2" width="73.26953125" style="23" customWidth="1"/>
    <col min="3" max="3" width="7.7265625" style="23" customWidth="1"/>
    <col min="4" max="4" width="9.26953125" style="23" customWidth="1"/>
    <col min="5" max="8" width="9.26953125" style="23" bestFit="1" customWidth="1"/>
    <col min="9" max="9" width="9.26953125" style="23"/>
    <col min="10" max="10" width="9.26953125" style="23" bestFit="1" customWidth="1"/>
    <col min="11" max="11" width="9.26953125" style="23" customWidth="1"/>
    <col min="12" max="12" width="2" style="23" customWidth="1"/>
    <col min="13" max="15" width="9.54296875" style="23" bestFit="1" customWidth="1"/>
    <col min="16" max="16" width="10.7265625" style="23" bestFit="1" customWidth="1"/>
    <col min="17" max="18" width="9.26953125" style="23" bestFit="1" customWidth="1"/>
    <col min="19" max="19" width="10.7265625" style="23" bestFit="1" customWidth="1"/>
    <col min="20" max="16384" width="9.26953125" style="23"/>
  </cols>
  <sheetData>
    <row r="1" spans="1:19">
      <c r="A1" s="170" t="s">
        <v>140</v>
      </c>
      <c r="B1" s="171"/>
    </row>
    <row r="3" spans="1:19">
      <c r="A3" s="110" t="s">
        <v>7</v>
      </c>
    </row>
    <row r="4" spans="1:19">
      <c r="A4" s="178">
        <v>1</v>
      </c>
      <c r="B4" s="178">
        <v>2</v>
      </c>
      <c r="C4" s="178">
        <v>3</v>
      </c>
      <c r="D4" s="204">
        <v>4</v>
      </c>
      <c r="E4" s="204"/>
      <c r="F4" s="204"/>
      <c r="G4" s="204"/>
      <c r="H4" s="204"/>
      <c r="I4" s="204"/>
      <c r="J4" s="204"/>
      <c r="K4" s="204"/>
      <c r="M4" s="205">
        <v>5</v>
      </c>
      <c r="N4" s="205"/>
      <c r="O4" s="205"/>
      <c r="P4" s="205"/>
      <c r="Q4" s="205"/>
      <c r="R4" s="205"/>
      <c r="S4" s="179">
        <v>6</v>
      </c>
    </row>
    <row r="5" spans="1:19" ht="62">
      <c r="A5" s="130" t="s">
        <v>8</v>
      </c>
      <c r="B5" s="131" t="s">
        <v>9</v>
      </c>
      <c r="C5" s="130" t="s">
        <v>41</v>
      </c>
      <c r="D5" s="132" t="s">
        <v>64</v>
      </c>
      <c r="E5" s="132" t="s">
        <v>65</v>
      </c>
      <c r="F5" s="132" t="s">
        <v>66</v>
      </c>
      <c r="G5" s="132" t="s">
        <v>67</v>
      </c>
      <c r="H5" s="132" t="s">
        <v>68</v>
      </c>
      <c r="I5" s="132" t="s">
        <v>69</v>
      </c>
      <c r="J5" s="132" t="s">
        <v>70</v>
      </c>
      <c r="K5" s="133" t="s">
        <v>71</v>
      </c>
      <c r="L5" s="134"/>
      <c r="M5" s="135" t="s">
        <v>42</v>
      </c>
      <c r="N5" s="135" t="s">
        <v>43</v>
      </c>
      <c r="O5" s="135" t="s">
        <v>44</v>
      </c>
      <c r="P5" s="135" t="s">
        <v>45</v>
      </c>
      <c r="Q5" s="135" t="s">
        <v>46</v>
      </c>
      <c r="R5" s="135" t="s">
        <v>47</v>
      </c>
      <c r="S5" s="135" t="s">
        <v>48</v>
      </c>
    </row>
    <row r="6" spans="1:19">
      <c r="A6" s="129">
        <v>9251001</v>
      </c>
      <c r="B6" s="129" t="s">
        <v>10</v>
      </c>
      <c r="C6" s="136">
        <v>61</v>
      </c>
      <c r="D6" s="136">
        <v>48</v>
      </c>
      <c r="E6" s="136">
        <v>3</v>
      </c>
      <c r="F6" s="136">
        <v>3</v>
      </c>
      <c r="G6" s="136">
        <v>5</v>
      </c>
      <c r="H6" s="136">
        <v>2</v>
      </c>
      <c r="I6" s="136">
        <v>0</v>
      </c>
      <c r="J6" s="137">
        <v>0</v>
      </c>
      <c r="K6" s="138">
        <f>SUM(D6:J6)</f>
        <v>61</v>
      </c>
      <c r="L6" s="139"/>
      <c r="M6" s="141">
        <f>SUM(E6*157)</f>
        <v>471</v>
      </c>
      <c r="N6" s="141">
        <f>SUM(F6*314)</f>
        <v>942</v>
      </c>
      <c r="O6" s="141">
        <f>SUM(G6*471)</f>
        <v>2355</v>
      </c>
      <c r="P6" s="141">
        <f>SUM(H6*628)</f>
        <v>1256</v>
      </c>
      <c r="Q6" s="141">
        <f>SUM(I6*785)</f>
        <v>0</v>
      </c>
      <c r="R6" s="141">
        <f>SUM(J6*942)</f>
        <v>0</v>
      </c>
      <c r="S6" s="142">
        <f t="shared" ref="S6:S10" si="0">SUM(M6:R6)</f>
        <v>5024</v>
      </c>
    </row>
    <row r="7" spans="1:19">
      <c r="A7" s="129">
        <v>9251005</v>
      </c>
      <c r="B7" s="129" t="s">
        <v>93</v>
      </c>
      <c r="C7" s="136">
        <v>60</v>
      </c>
      <c r="D7" s="136">
        <v>10</v>
      </c>
      <c r="E7" s="136">
        <v>0</v>
      </c>
      <c r="F7" s="136">
        <v>13</v>
      </c>
      <c r="G7" s="136">
        <v>15</v>
      </c>
      <c r="H7" s="136">
        <v>22</v>
      </c>
      <c r="I7" s="136">
        <v>0</v>
      </c>
      <c r="J7" s="137">
        <v>0</v>
      </c>
      <c r="K7" s="138">
        <f t="shared" ref="K7:K10" si="1">SUM(D7:J7)</f>
        <v>60</v>
      </c>
      <c r="L7" s="139"/>
      <c r="M7" s="141">
        <f>SUM(E7*157)</f>
        <v>0</v>
      </c>
      <c r="N7" s="141">
        <f>SUM(F7*314)</f>
        <v>4082</v>
      </c>
      <c r="O7" s="141">
        <f>SUM(G7*471)</f>
        <v>7065</v>
      </c>
      <c r="P7" s="141">
        <f>SUM(H7*628)</f>
        <v>13816</v>
      </c>
      <c r="Q7" s="141">
        <f>SUM(I7*785)</f>
        <v>0</v>
      </c>
      <c r="R7" s="141">
        <f>SUM(J7*942)</f>
        <v>0</v>
      </c>
      <c r="S7" s="142">
        <f t="shared" si="0"/>
        <v>24963</v>
      </c>
    </row>
    <row r="8" spans="1:19">
      <c r="A8" s="129">
        <v>9251010</v>
      </c>
      <c r="B8" s="129" t="s">
        <v>94</v>
      </c>
      <c r="C8" s="136">
        <v>48</v>
      </c>
      <c r="D8" s="136">
        <v>31</v>
      </c>
      <c r="E8" s="136">
        <v>3</v>
      </c>
      <c r="F8" s="136">
        <v>3</v>
      </c>
      <c r="G8" s="136">
        <v>5</v>
      </c>
      <c r="H8" s="136">
        <v>6</v>
      </c>
      <c r="I8" s="136">
        <v>0</v>
      </c>
      <c r="J8" s="137">
        <v>0</v>
      </c>
      <c r="K8" s="138">
        <f t="shared" si="1"/>
        <v>48</v>
      </c>
      <c r="L8" s="139"/>
      <c r="M8" s="141">
        <f>SUM(E8*157)</f>
        <v>471</v>
      </c>
      <c r="N8" s="141">
        <f>SUM(F8*314)</f>
        <v>942</v>
      </c>
      <c r="O8" s="141">
        <f>SUM(G8*471)</f>
        <v>2355</v>
      </c>
      <c r="P8" s="141">
        <f>SUM(H8*628)</f>
        <v>3768</v>
      </c>
      <c r="Q8" s="141">
        <f>SUM(I8*785)</f>
        <v>0</v>
      </c>
      <c r="R8" s="141">
        <f>SUM(J8*942)</f>
        <v>0</v>
      </c>
      <c r="S8" s="142">
        <f t="shared" si="0"/>
        <v>7536</v>
      </c>
    </row>
    <row r="9" spans="1:19">
      <c r="A9" s="129">
        <v>9251011</v>
      </c>
      <c r="B9" s="129" t="s">
        <v>13</v>
      </c>
      <c r="C9" s="136">
        <v>51</v>
      </c>
      <c r="D9" s="136">
        <v>6</v>
      </c>
      <c r="E9" s="136">
        <v>1</v>
      </c>
      <c r="F9" s="136">
        <v>0</v>
      </c>
      <c r="G9" s="136">
        <v>20</v>
      </c>
      <c r="H9" s="136">
        <v>23</v>
      </c>
      <c r="I9" s="136">
        <v>0</v>
      </c>
      <c r="J9" s="137">
        <v>1</v>
      </c>
      <c r="K9" s="138">
        <f t="shared" si="1"/>
        <v>51</v>
      </c>
      <c r="L9" s="139"/>
      <c r="M9" s="141">
        <f>SUM(E9*157)</f>
        <v>157</v>
      </c>
      <c r="N9" s="141">
        <f>SUM(F9*314)</f>
        <v>0</v>
      </c>
      <c r="O9" s="141">
        <f>SUM(G9*471)</f>
        <v>9420</v>
      </c>
      <c r="P9" s="141">
        <f>SUM(H9*628)</f>
        <v>14444</v>
      </c>
      <c r="Q9" s="141">
        <f>SUM(I9*785)</f>
        <v>0</v>
      </c>
      <c r="R9" s="141">
        <f>SUM(J9*942)</f>
        <v>942</v>
      </c>
      <c r="S9" s="142">
        <f t="shared" si="0"/>
        <v>24963</v>
      </c>
    </row>
    <row r="10" spans="1:19">
      <c r="A10" s="129">
        <v>9251012</v>
      </c>
      <c r="B10" s="129" t="s">
        <v>14</v>
      </c>
      <c r="C10" s="136">
        <v>35</v>
      </c>
      <c r="D10" s="136">
        <v>9</v>
      </c>
      <c r="E10" s="136">
        <v>25</v>
      </c>
      <c r="F10" s="136">
        <v>0</v>
      </c>
      <c r="G10" s="136">
        <v>0</v>
      </c>
      <c r="H10" s="136">
        <v>1</v>
      </c>
      <c r="I10" s="136">
        <v>0</v>
      </c>
      <c r="J10" s="137">
        <v>0</v>
      </c>
      <c r="K10" s="138">
        <f t="shared" si="1"/>
        <v>35</v>
      </c>
      <c r="L10" s="139"/>
      <c r="M10" s="141">
        <f>SUM(E10*157)</f>
        <v>3925</v>
      </c>
      <c r="N10" s="141">
        <f>SUM(F10*314)</f>
        <v>0</v>
      </c>
      <c r="O10" s="141">
        <f>SUM(G10*471)</f>
        <v>0</v>
      </c>
      <c r="P10" s="141">
        <f>SUM(H10*628)</f>
        <v>628</v>
      </c>
      <c r="Q10" s="141">
        <f>SUM(I10*785)</f>
        <v>0</v>
      </c>
      <c r="R10" s="141">
        <f>SUM(J10*942)</f>
        <v>0</v>
      </c>
      <c r="S10" s="142">
        <f t="shared" si="0"/>
        <v>4553</v>
      </c>
    </row>
    <row r="12" spans="1:19">
      <c r="A12" s="24" t="s">
        <v>7</v>
      </c>
    </row>
    <row r="13" spans="1:19">
      <c r="A13" s="140">
        <v>1</v>
      </c>
      <c r="B13" s="25" t="s">
        <v>15</v>
      </c>
    </row>
    <row r="14" spans="1:19">
      <c r="A14" s="140">
        <v>2</v>
      </c>
      <c r="B14" s="25" t="s">
        <v>16</v>
      </c>
    </row>
    <row r="15" spans="1:19">
      <c r="A15" s="23">
        <v>3</v>
      </c>
      <c r="B15" s="128" t="s">
        <v>81</v>
      </c>
    </row>
    <row r="16" spans="1:19">
      <c r="A16" s="23">
        <v>4</v>
      </c>
      <c r="B16" s="128" t="s">
        <v>49</v>
      </c>
    </row>
    <row r="17" spans="1:2">
      <c r="A17" s="23">
        <v>5</v>
      </c>
      <c r="B17" s="128" t="s">
        <v>72</v>
      </c>
    </row>
    <row r="18" spans="1:2">
      <c r="A18" s="23">
        <v>6</v>
      </c>
      <c r="B18" s="128" t="s">
        <v>143</v>
      </c>
    </row>
    <row r="19" spans="1:2">
      <c r="B19" s="128" t="s">
        <v>146</v>
      </c>
    </row>
    <row r="20" spans="1:2">
      <c r="B20" s="128"/>
    </row>
    <row r="21" spans="1:2">
      <c r="B21" s="128" t="s">
        <v>106</v>
      </c>
    </row>
    <row r="23" spans="1:2">
      <c r="A23" s="110"/>
    </row>
    <row r="24" spans="1:2" ht="18.75" customHeight="1">
      <c r="B24" s="180"/>
    </row>
  </sheetData>
  <sheetProtection algorithmName="SHA-512" hashValue="zc8aHs/uURkLUlIX0O0BvgNPdQVo9coZZx9lr0qKXNKmlT5enxDxNHN+xR4v/X4GqHE5wI5073t7j6sN7Aa4eA==" saltValue="EE8b5JeL7UrzZoPjjaJIfw==" spinCount="100000" sheet="1" objects="1" scenarios="1"/>
  <mergeCells count="2">
    <mergeCell ref="D4:K4"/>
    <mergeCell ref="M4:R4"/>
  </mergeCells>
  <pageMargins left="0.70866141732283472" right="0.70866141732283472" top="0.74803149606299213" bottom="0.74803149606299213" header="0.31496062992125984" footer="0.31496062992125984"/>
  <pageSetup scale="50" orientation="landscape" horizontalDpi="90" verticalDpi="90" r:id="rId1"/>
  <headerFooter>
    <oddHeader>&amp;CLincolnshire County Council</oddHeader>
    <oddFooter>&amp;CNursery Schools Budget Shares 2022/23
Deprivation Tab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Please Read First</vt:lpstr>
      <vt:lpstr>ISB Weightings Early Years </vt:lpstr>
      <vt:lpstr>3&amp;4 YO Indicative hrs</vt:lpstr>
      <vt:lpstr>2YO Indicative hrs</vt:lpstr>
      <vt:lpstr>Data</vt:lpstr>
      <vt:lpstr>Sheet1</vt:lpstr>
      <vt:lpstr>Nursery Schools Budget Share</vt:lpstr>
      <vt:lpstr>ISB Weightings Early Years</vt:lpstr>
      <vt:lpstr>Deprivation</vt:lpstr>
      <vt:lpstr>Early Years </vt:lpstr>
      <vt:lpstr>Sheet2</vt:lpstr>
      <vt:lpstr>'ISB Weightings Early Years'!Print_Area</vt:lpstr>
      <vt:lpstr>'ISB Weightings Early Years '!Print_Area</vt:lpstr>
    </vt:vector>
  </TitlesOfParts>
  <Company>Lincolnshire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Rowson</dc:creator>
  <cp:lastModifiedBy>Debbie Newcomb</cp:lastModifiedBy>
  <cp:lastPrinted>2022-02-24T14:54:41Z</cp:lastPrinted>
  <dcterms:created xsi:type="dcterms:W3CDTF">2016-02-15T08:55:40Z</dcterms:created>
  <dcterms:modified xsi:type="dcterms:W3CDTF">2022-02-25T13:36:29Z</dcterms:modified>
</cp:coreProperties>
</file>